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96" windowWidth="19320" windowHeight="11520" tabRatio="599" activeTab="2"/>
  </bookViews>
  <sheets>
    <sheet name="График" sheetId="1" r:id="rId1"/>
    <sheet name="2 План УП " sheetId="2" r:id="rId2"/>
    <sheet name="Титул" sheetId="3" r:id="rId3"/>
  </sheets>
  <definedNames>
    <definedName name="_xlnm.Print_Area" localSheetId="1">'2 План УП '!$A$1:$S$86</definedName>
    <definedName name="_xlnm.Print_Area" localSheetId="0">'График'!$A$1:$CQ$56</definedName>
  </definedNames>
  <calcPr fullCalcOnLoad="1" refMode="R1C1"/>
</workbook>
</file>

<file path=xl/sharedStrings.xml><?xml version="1.0" encoding="utf-8"?>
<sst xmlns="http://schemas.openxmlformats.org/spreadsheetml/2006/main" count="311" uniqueCount="232">
  <si>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</si>
  <si>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</si>
  <si>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</si>
  <si>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</si>
  <si>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</si>
  <si>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</si>
  <si>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</si>
  <si>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</si>
  <si>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</si>
  <si>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</si>
  <si>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</si>
  <si>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</si>
  <si>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</si>
  <si>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</si>
  <si>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</si>
  <si>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</si>
  <si>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</si>
  <si>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</si>
  <si>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</si>
  <si>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</si>
  <si>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</si>
  <si>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</si>
  <si>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</si>
  <si>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</si>
  <si>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</si>
  <si>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</si>
  <si>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</si>
  <si>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</si>
  <si>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</si>
  <si>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</si>
  <si>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</si>
  <si>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</si>
  <si>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</si>
  <si>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</si>
  <si>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</si>
  <si>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</si>
  <si>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</si>
  <si>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</si>
  <si>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</si>
  <si>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</si>
  <si>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</si>
  <si>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</si>
  <si>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</si>
  <si>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</si>
  <si>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</si>
  <si>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</si>
  <si>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</si>
  <si>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</si>
  <si>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</si>
  <si>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</si>
  <si>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</si>
  <si>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</si>
  <si>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</si>
  <si>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</si>
  <si>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</si>
  <si>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</si>
  <si>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</si>
  <si>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</si>
  <si>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</si>
  <si>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</si>
  <si>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</si>
  <si>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</si>
  <si>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</si>
  <si>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</si>
  <si>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</si>
  <si>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</si>
  <si>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</si>
  <si>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</si>
  <si>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</si>
  <si>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</si>
  <si>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</si>
  <si>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</si>
  <si>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</si>
  <si>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</si>
  <si>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</si>
  <si>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</si>
  <si>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</si>
  <si>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</si>
  <si>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</si>
  <si>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</si>
  <si>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</si>
  <si>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Основы философии</t>
  </si>
  <si>
    <t>ОГСЭ.04</t>
  </si>
  <si>
    <t>ЕН.02</t>
  </si>
  <si>
    <t>Безопасность жизнедеятельности</t>
  </si>
  <si>
    <t>пс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</si>
  <si>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</si>
  <si>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</si>
  <si>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</si>
  <si>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</si>
  <si>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</si>
  <si>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</si>
  <si>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</si>
  <si>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</si>
  <si>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</si>
  <si>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</si>
  <si>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</si>
  <si>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</si>
  <si>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</si>
  <si>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</si>
  <si>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</si>
  <si>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</si>
  <si>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</si>
  <si>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</si>
  <si>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</si>
  <si>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</si>
  <si>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</si>
  <si>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Защита ВКР</t>
  </si>
  <si>
    <t>ОП.10</t>
  </si>
  <si>
    <t>-защита ВКР</t>
  </si>
  <si>
    <t>-подготовкак ВКР</t>
  </si>
  <si>
    <t>подготовка ВКР</t>
  </si>
  <si>
    <t>в</t>
  </si>
  <si>
    <t>1 курс</t>
  </si>
  <si>
    <t>2 курс</t>
  </si>
  <si>
    <t>3 курс</t>
  </si>
  <si>
    <t>Формы промежуточной аттестации</t>
  </si>
  <si>
    <t>Учебная нагрузка обучающихся (час)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</si>
  <si>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</si>
  <si>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</si>
  <si>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</si>
  <si>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</si>
  <si>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</si>
  <si>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</si>
  <si>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</si>
  <si>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</si>
  <si>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</si>
  <si>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Общий гуманитарный и социально-экономический цикл</t>
  </si>
  <si>
    <t>Математический и общий естественнонаучный цикл</t>
  </si>
  <si>
    <t>МДК.01.01</t>
  </si>
  <si>
    <t>МДК.01.02</t>
  </si>
  <si>
    <t>ПП.01</t>
  </si>
  <si>
    <t>МДК.02.01</t>
  </si>
  <si>
    <t>УП.02</t>
  </si>
  <si>
    <t>ПП.02</t>
  </si>
  <si>
    <t>УП.03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</si>
  <si>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</si>
  <si>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</si>
  <si>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</si>
  <si>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</si>
  <si>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</si>
  <si>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</si>
  <si>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</si>
  <si>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зачётов</t>
  </si>
  <si>
    <t>дифф. зачётов</t>
  </si>
  <si>
    <t>Правовое обеспечение профессиональной деятельности</t>
  </si>
  <si>
    <t>МДК.02.02</t>
  </si>
  <si>
    <t>МДК.03.01</t>
  </si>
  <si>
    <t>- вождение</t>
  </si>
  <si>
    <t>Наименование циклов,  дисциплин, профессиональных модулей, МДК, практик</t>
  </si>
  <si>
    <t xml:space="preserve">максимальная </t>
  </si>
  <si>
    <t>всего занятий</t>
  </si>
  <si>
    <t>дз</t>
  </si>
  <si>
    <t>6 нед</t>
  </si>
  <si>
    <t>4 нед</t>
  </si>
  <si>
    <t>Недельная нагрузка, час</t>
  </si>
  <si>
    <t>1.Программа базовой подготовки</t>
  </si>
  <si>
    <t>Элементы высшей математики</t>
  </si>
  <si>
    <t>ЕН.03</t>
  </si>
  <si>
    <t>Элементы математической логики</t>
  </si>
  <si>
    <t>Операционные системы</t>
  </si>
  <si>
    <t>Компьютерные сети</t>
  </si>
  <si>
    <t>Метрология, стандартизация, сертификация и техническое документоведование</t>
  </si>
  <si>
    <t>Устройство и функционирование информационной системы</t>
  </si>
  <si>
    <t>Основы алгоритмизации и программирования</t>
  </si>
  <si>
    <t>Основы проектирования баз данных</t>
  </si>
  <si>
    <t>Технические средства информатизации</t>
  </si>
  <si>
    <t>Эксплуатация и модификация информационных систем</t>
  </si>
  <si>
    <t>Эксплуатация информационных систем</t>
  </si>
  <si>
    <t>Методы и средства проектирования информационных систем</t>
  </si>
  <si>
    <t>Участие в разработке информационных систем</t>
  </si>
  <si>
    <t>Информационные технологии и платформы разработки информационных систем</t>
  </si>
  <si>
    <t>Управление проектами</t>
  </si>
  <si>
    <t>уч</t>
  </si>
  <si>
    <t>-учебная практика</t>
  </si>
  <si>
    <t>ОГСЭ.05</t>
  </si>
  <si>
    <t>Адаптация на рынке труда и профессиональная карьера</t>
  </si>
  <si>
    <t>МДК.03.02</t>
  </si>
  <si>
    <t>МДК.03.03</t>
  </si>
  <si>
    <t>ПП.03</t>
  </si>
  <si>
    <t>МДК.03.04</t>
  </si>
  <si>
    <t>нед.</t>
  </si>
  <si>
    <t>нед</t>
  </si>
  <si>
    <t>ОП.11</t>
  </si>
  <si>
    <t>ОП.12</t>
  </si>
  <si>
    <t>ОП.13</t>
  </si>
  <si>
    <t>Основы электроники и цифровой схемотехники</t>
  </si>
  <si>
    <t>Экономика организации</t>
  </si>
  <si>
    <t>Технология создания и обработки информационных объектов различного вида</t>
  </si>
  <si>
    <t>Технология работы с аппаратным обеспечением персонального компьютера, периферийными устройствами и компьютерной оргтехникой</t>
  </si>
  <si>
    <t>Технология создания и обработки цифровой и мультимедийной информации</t>
  </si>
  <si>
    <t>Технология публикации цифровой и мультимедийной информации</t>
  </si>
  <si>
    <t>Производственная практика (по профилю специальности)</t>
  </si>
  <si>
    <t>Безопасность и управление доступом</t>
  </si>
  <si>
    <t>практикоориентированность 1,2,3 курс (50-65%)=</t>
  </si>
  <si>
    <t>з</t>
  </si>
  <si>
    <t>э</t>
  </si>
  <si>
    <t>0/1/2</t>
  </si>
  <si>
    <t>производств. практики</t>
  </si>
  <si>
    <t>преддиплом. практики</t>
  </si>
  <si>
    <r>
      <t xml:space="preserve">Выполнение дипломного проекта с </t>
    </r>
    <r>
      <rPr>
        <b/>
        <sz val="9"/>
        <rFont val="Arial Cyr"/>
        <family val="0"/>
      </rPr>
      <t>18.05</t>
    </r>
    <r>
      <rPr>
        <sz val="9"/>
        <rFont val="Arial Cyr"/>
        <family val="0"/>
      </rPr>
      <t xml:space="preserve"> по </t>
    </r>
    <r>
      <rPr>
        <b/>
        <sz val="9"/>
        <rFont val="Arial Cyr"/>
        <family val="0"/>
      </rPr>
      <t>14.06</t>
    </r>
    <r>
      <rPr>
        <sz val="9"/>
        <rFont val="Arial Cyr"/>
        <family val="0"/>
      </rPr>
      <t xml:space="preserve"> (всего 4 нед.)</t>
    </r>
  </si>
  <si>
    <r>
      <t xml:space="preserve">Защита дипломного проекта с </t>
    </r>
    <r>
      <rPr>
        <b/>
        <sz val="9"/>
        <rFont val="Arial Cyr"/>
        <family val="0"/>
      </rPr>
      <t>15.06</t>
    </r>
    <r>
      <rPr>
        <sz val="9"/>
        <rFont val="Arial Cyr"/>
        <family val="0"/>
      </rPr>
      <t xml:space="preserve"> по </t>
    </r>
    <r>
      <rPr>
        <b/>
        <sz val="9"/>
        <rFont val="Arial Cyr"/>
        <family val="0"/>
      </rPr>
      <t>27.06</t>
    </r>
    <r>
      <rPr>
        <sz val="9"/>
        <rFont val="Arial Cyr"/>
        <family val="0"/>
      </rPr>
      <t xml:space="preserve"> (всего 2 нед.)</t>
    </r>
  </si>
  <si>
    <t>з,з,з,з,з,дз</t>
  </si>
  <si>
    <t>Теория вероятностей и математическая статистика</t>
  </si>
  <si>
    <t>Основы архитектуры, устройство и функционирование вычислительных систем</t>
  </si>
  <si>
    <t>лаб. и прак. Занятий</t>
  </si>
  <si>
    <t>Распределение обязательной (аудиторной) нагрузки по курсам и семестрам / триместрам (час. в семестр)</t>
  </si>
  <si>
    <t>самостоятельная учебная работа</t>
  </si>
  <si>
    <t>8</t>
  </si>
  <si>
    <t>-</t>
  </si>
  <si>
    <t>э(к)</t>
  </si>
  <si>
    <t>-, э</t>
  </si>
  <si>
    <t>-,э</t>
  </si>
  <si>
    <t>ОП.14</t>
  </si>
  <si>
    <t>Основы бухгалтерского учета</t>
  </si>
  <si>
    <t>-,дз</t>
  </si>
  <si>
    <t>1.1. Выпускная квалификационная работа в форме дипломного проекта</t>
  </si>
  <si>
    <t>-,дз,-,дз,-,дз</t>
  </si>
  <si>
    <t>-/5/9</t>
  </si>
  <si>
    <t>Общепрофессиональные дисциплины</t>
  </si>
  <si>
    <t xml:space="preserve">             3. План учебного процесса </t>
  </si>
  <si>
    <t>у</t>
  </si>
  <si>
    <t>п</t>
  </si>
  <si>
    <t>Выполнение работ по  профессии 16199 Оператор электронно-вычислительных и вычислительных машин</t>
  </si>
  <si>
    <t>УП.01</t>
  </si>
  <si>
    <t>начало второго семестра</t>
  </si>
  <si>
    <t>-/8/9</t>
  </si>
  <si>
    <t>-/13/18</t>
  </si>
  <si>
    <t>6/6/-</t>
  </si>
  <si>
    <t>6/20/20</t>
  </si>
  <si>
    <r>
      <t xml:space="preserve">Консультации </t>
    </r>
    <r>
      <rPr>
        <sz val="8"/>
        <rFont val="Arial Cyr"/>
        <family val="0"/>
      </rPr>
      <t>на  из расчета 4 часа на оного обучающегося, на каждый учебный год</t>
    </r>
  </si>
  <si>
    <t xml:space="preserve"> дз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</si>
</sst>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14"/>
      <name val="Arial Cyr"/>
      <family val="0"/>
    </font>
    <font>
      <b/>
      <sz val="9"/>
      <name val="Arial Cyr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Arial Cyr"/>
      <family val="0"/>
    </font>
    <font>
      <sz val="8"/>
      <color indexed="30"/>
      <name val="Arial Cyr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b/>
      <sz val="8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vertical="center"/>
    </xf>
    <xf numFmtId="0" fontId="6" fillId="36" borderId="10" xfId="0" applyFont="1" applyFill="1" applyBorder="1" applyAlignment="1">
      <alignment vertical="top"/>
    </xf>
    <xf numFmtId="0" fontId="6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37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49" fontId="6" fillId="36" borderId="18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6" fillId="37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5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0" fillId="37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 textRotation="90" wrapText="1"/>
    </xf>
    <xf numFmtId="0" fontId="2" fillId="0" borderId="12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 textRotation="90" wrapText="1"/>
    </xf>
    <xf numFmtId="0" fontId="2" fillId="0" borderId="17" xfId="0" applyFont="1" applyBorder="1" applyAlignment="1">
      <alignment vertical="center" textRotation="90" wrapText="1"/>
    </xf>
    <xf numFmtId="0" fontId="2" fillId="0" borderId="14" xfId="0" applyFont="1" applyBorder="1" applyAlignment="1">
      <alignment vertical="center" textRotation="90" wrapText="1"/>
    </xf>
    <xf numFmtId="0" fontId="2" fillId="0" borderId="15" xfId="0" applyFont="1" applyBorder="1" applyAlignment="1">
      <alignment vertical="center" textRotation="90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 textRotation="90" wrapText="1"/>
    </xf>
    <xf numFmtId="0" fontId="2" fillId="0" borderId="20" xfId="0" applyFont="1" applyBorder="1" applyAlignment="1">
      <alignment vertical="center" textRotation="90" wrapText="1"/>
    </xf>
    <xf numFmtId="0" fontId="1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37" borderId="19" xfId="0" applyNumberFormat="1" applyFont="1" applyFill="1" applyBorder="1" applyAlignment="1">
      <alignment vertical="center" wrapText="1"/>
    </xf>
    <xf numFmtId="164" fontId="4" fillId="37" borderId="21" xfId="0" applyNumberFormat="1" applyFont="1" applyFill="1" applyBorder="1" applyAlignment="1">
      <alignment vertical="center" wrapText="1"/>
    </xf>
    <xf numFmtId="164" fontId="4" fillId="37" borderId="18" xfId="0" applyNumberFormat="1" applyFont="1" applyFill="1" applyBorder="1" applyAlignment="1">
      <alignment vertical="center" wrapText="1"/>
    </xf>
    <xf numFmtId="1" fontId="6" fillId="0" borderId="0" xfId="0" applyNumberFormat="1" applyFont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6" fillId="37" borderId="12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39" borderId="12" xfId="0" applyFont="1" applyFill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9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left" vertical="center"/>
    </xf>
    <xf numFmtId="0" fontId="5" fillId="40" borderId="11" xfId="0" applyFont="1" applyFill="1" applyBorder="1" applyAlignment="1">
      <alignment horizontal="left" vertical="center" wrapText="1"/>
    </xf>
    <xf numFmtId="0" fontId="5" fillId="40" borderId="11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49" fontId="5" fillId="40" borderId="11" xfId="0" applyNumberFormat="1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horizontal="left" vertical="center" wrapText="1"/>
    </xf>
    <xf numFmtId="49" fontId="5" fillId="40" borderId="10" xfId="0" applyNumberFormat="1" applyFont="1" applyFill="1" applyBorder="1" applyAlignment="1">
      <alignment horizontal="center" vertical="center"/>
    </xf>
    <xf numFmtId="49" fontId="12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right" vertical="center" wrapText="1"/>
    </xf>
    <xf numFmtId="1" fontId="5" fillId="16" borderId="10" xfId="0" applyNumberFormat="1" applyFont="1" applyFill="1" applyBorder="1" applyAlignment="1">
      <alignment horizontal="center" vertical="center"/>
    </xf>
    <xf numFmtId="1" fontId="5" fillId="16" borderId="11" xfId="0" applyNumberFormat="1" applyFont="1" applyFill="1" applyBorder="1" applyAlignment="1">
      <alignment horizontal="center" vertical="center"/>
    </xf>
    <xf numFmtId="2" fontId="5" fillId="16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 wrapText="1"/>
    </xf>
    <xf numFmtId="0" fontId="5" fillId="16" borderId="11" xfId="0" applyFont="1" applyFill="1" applyBorder="1" applyAlignment="1">
      <alignment horizontal="right" vertical="center" wrapText="1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49" fontId="0" fillId="37" borderId="10" xfId="0" applyNumberFormat="1" applyFont="1" applyFill="1" applyBorder="1" applyAlignment="1">
      <alignment horizontal="center" vertical="center"/>
    </xf>
    <xf numFmtId="49" fontId="0" fillId="16" borderId="10" xfId="0" applyNumberFormat="1" applyFont="1" applyFill="1" applyBorder="1" applyAlignment="1">
      <alignment horizontal="center" vertical="center"/>
    </xf>
    <xf numFmtId="49" fontId="8" fillId="16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16" borderId="19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49" fontId="17" fillId="4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7" fillId="40" borderId="11" xfId="0" applyNumberFormat="1" applyFont="1" applyFill="1" applyBorder="1" applyAlignment="1">
      <alignment horizontal="center" vertical="center"/>
    </xf>
    <xf numFmtId="49" fontId="17" fillId="9" borderId="10" xfId="0" applyNumberFormat="1" applyFont="1" applyFill="1" applyBorder="1" applyAlignment="1">
      <alignment horizontal="center" vertical="center"/>
    </xf>
    <xf numFmtId="49" fontId="0" fillId="37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49" fontId="17" fillId="16" borderId="10" xfId="0" applyNumberFormat="1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vertical="center" wrapText="1"/>
    </xf>
    <xf numFmtId="0" fontId="4" fillId="36" borderId="19" xfId="0" applyFont="1" applyFill="1" applyBorder="1" applyAlignment="1">
      <alignment vertical="center" wrapText="1"/>
    </xf>
    <xf numFmtId="0" fontId="0" fillId="41" borderId="18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8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textRotation="255" wrapText="1"/>
    </xf>
    <xf numFmtId="0" fontId="4" fillId="34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vertical="center" textRotation="255"/>
    </xf>
    <xf numFmtId="0" fontId="0" fillId="11" borderId="10" xfId="0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 wrapText="1"/>
    </xf>
    <xf numFmtId="0" fontId="4" fillId="11" borderId="18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1" fontId="3" fillId="42" borderId="13" xfId="0" applyNumberFormat="1" applyFont="1" applyFill="1" applyBorder="1" applyAlignment="1">
      <alignment horizontal="center" vertical="center"/>
    </xf>
    <xf numFmtId="0" fontId="3" fillId="42" borderId="23" xfId="0" applyFont="1" applyFill="1" applyBorder="1" applyAlignment="1">
      <alignment horizontal="center" vertical="center"/>
    </xf>
    <xf numFmtId="1" fontId="3" fillId="42" borderId="11" xfId="0" applyNumberFormat="1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4" fillId="43" borderId="19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42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42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6" fillId="36" borderId="19" xfId="0" applyNumberFormat="1" applyFont="1" applyFill="1" applyBorder="1" applyAlignment="1">
      <alignment horizontal="center" vertical="center"/>
    </xf>
    <xf numFmtId="49" fontId="6" fillId="36" borderId="21" xfId="0" applyNumberFormat="1" applyFont="1" applyFill="1" applyBorder="1" applyAlignment="1">
      <alignment horizontal="center" vertical="center"/>
    </xf>
    <xf numFmtId="49" fontId="6" fillId="36" borderId="18" xfId="0" applyNumberFormat="1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255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1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41" borderId="19" xfId="0" applyFont="1" applyFill="1" applyBorder="1" applyAlignment="1">
      <alignment horizontal="left" vertical="center" wrapText="1"/>
    </xf>
    <xf numFmtId="0" fontId="4" fillId="41" borderId="18" xfId="0" applyFont="1" applyFill="1" applyBorder="1" applyAlignment="1">
      <alignment horizontal="left" vertical="center" wrapText="1"/>
    </xf>
    <xf numFmtId="164" fontId="4" fillId="41" borderId="19" xfId="0" applyNumberFormat="1" applyFont="1" applyFill="1" applyBorder="1" applyAlignment="1">
      <alignment horizontal="center" vertical="center" wrapText="1"/>
    </xf>
    <xf numFmtId="164" fontId="4" fillId="41" borderId="21" xfId="0" applyNumberFormat="1" applyFont="1" applyFill="1" applyBorder="1" applyAlignment="1">
      <alignment horizontal="center" vertical="center" wrapText="1"/>
    </xf>
    <xf numFmtId="164" fontId="4" fillId="41" borderId="18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textRotation="90" wrapText="1"/>
    </xf>
    <xf numFmtId="0" fontId="0" fillId="0" borderId="12" xfId="0" applyBorder="1" applyAlignment="1">
      <alignment textRotation="90"/>
    </xf>
    <xf numFmtId="1" fontId="4" fillId="36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14" fontId="2" fillId="0" borderId="24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1" fontId="6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43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6" fillId="37" borderId="11" xfId="0" applyFont="1" applyFill="1" applyBorder="1" applyAlignment="1">
      <alignment horizontal="center" vertical="center" textRotation="90" wrapText="1"/>
    </xf>
    <xf numFmtId="0" fontId="6" fillId="37" borderId="13" xfId="0" applyFont="1" applyFill="1" applyBorder="1" applyAlignment="1">
      <alignment horizontal="center" vertical="center" textRotation="90" wrapText="1"/>
    </xf>
    <xf numFmtId="0" fontId="6" fillId="37" borderId="12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6" fillId="39" borderId="11" xfId="0" applyFont="1" applyFill="1" applyBorder="1" applyAlignment="1">
      <alignment horizontal="center" vertical="center" textRotation="90" wrapText="1"/>
    </xf>
    <xf numFmtId="0" fontId="6" fillId="39" borderId="13" xfId="0" applyFont="1" applyFill="1" applyBorder="1" applyAlignment="1">
      <alignment horizontal="center" vertical="center" textRotation="90" wrapText="1"/>
    </xf>
    <xf numFmtId="0" fontId="6" fillId="39" borderId="12" xfId="0" applyFont="1" applyFill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18</xdr:col>
      <xdr:colOff>76200</xdr:colOff>
      <xdr:row>1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80975" y="0"/>
          <a:ext cx="2114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37</xdr:col>
      <xdr:colOff>57150</xdr:colOff>
      <xdr:row>23</xdr:row>
      <xdr:rowOff>0</xdr:rowOff>
    </xdr:from>
    <xdr:ext cx="571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105275" y="21526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142875</xdr:colOff>
      <xdr:row>2</xdr:row>
      <xdr:rowOff>142875</xdr:rowOff>
    </xdr:from>
    <xdr:to>
      <xdr:col>28</xdr:col>
      <xdr:colOff>57150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4800" y="466725"/>
          <a:ext cx="2781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82</xdr:col>
      <xdr:colOff>66675</xdr:colOff>
      <xdr:row>1</xdr:row>
      <xdr:rowOff>152400</xdr:rowOff>
    </xdr:from>
    <xdr:to>
      <xdr:col>93</xdr:col>
      <xdr:colOff>228600</xdr:colOff>
      <xdr:row>4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191625" y="314325"/>
          <a:ext cx="16573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  <xdr:twoCellAnchor>
    <xdr:from>
      <xdr:col>16</xdr:col>
      <xdr:colOff>38100</xdr:colOff>
      <xdr:row>0</xdr:row>
      <xdr:rowOff>9525</xdr:rowOff>
    </xdr:from>
    <xdr:to>
      <xdr:col>94</xdr:col>
      <xdr:colOff>352425</xdr:colOff>
      <xdr:row>3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2181225" y="9525"/>
          <a:ext cx="9039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71</xdr:col>
      <xdr:colOff>19050</xdr:colOff>
      <xdr:row>0</xdr:row>
      <xdr:rowOff>0</xdr:rowOff>
    </xdr:from>
    <xdr:to>
      <xdr:col>93</xdr:col>
      <xdr:colOff>114300</xdr:colOff>
      <xdr:row>2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515225" y="0"/>
          <a:ext cx="3219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609600</xdr:colOff>
      <xdr:row>45</xdr:row>
      <xdr:rowOff>95250</xdr:rowOff>
    </xdr:to>
    <xdr:pic>
      <xdr:nvPicPr>
        <xdr:cNvPr id="1" name="Рисунок 1" descr="09.02.04, 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738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25"/>
  <sheetViews>
    <sheetView view="pageBreakPreview" zoomScale="130" zoomScaleNormal="125" zoomScaleSheetLayoutView="130" zoomScalePageLayoutView="0" workbookViewId="0" topLeftCell="A1">
      <selection activeCell="CI25" sqref="CI25"/>
    </sheetView>
  </sheetViews>
  <sheetFormatPr defaultColWidth="9.00390625" defaultRowHeight="12.75"/>
  <cols>
    <col min="1" max="5" width="2.125" style="0" customWidth="1"/>
    <col min="6" max="6" width="2.25390625" style="0" customWidth="1"/>
    <col min="7" max="8" width="2.125" style="0" customWidth="1"/>
    <col min="9" max="10" width="1.25" style="0" customWidth="1"/>
    <col min="11" max="11" width="0.74609375" style="0" customWidth="1"/>
    <col min="12" max="12" width="1.37890625" style="0" customWidth="1"/>
    <col min="13" max="13" width="0.74609375" style="0" customWidth="1"/>
    <col min="14" max="14" width="1.37890625" style="0" customWidth="1"/>
    <col min="15" max="16" width="2.125" style="0" customWidth="1"/>
    <col min="17" max="17" width="0.74609375" style="0" customWidth="1"/>
    <col min="18" max="18" width="0.2421875" style="0" customWidth="1"/>
    <col min="19" max="19" width="1.12109375" style="0" customWidth="1"/>
    <col min="20" max="20" width="0.74609375" style="0" customWidth="1"/>
    <col min="21" max="21" width="0.2421875" style="0" customWidth="1"/>
    <col min="22" max="26" width="1.25" style="0" customWidth="1"/>
    <col min="27" max="32" width="1.12109375" style="0" customWidth="1"/>
    <col min="33" max="34" width="2.125" style="0" customWidth="1"/>
    <col min="35" max="36" width="1.25" style="0" customWidth="1"/>
    <col min="37" max="37" width="2.125" style="0" customWidth="1"/>
    <col min="38" max="39" width="1.25" style="0" customWidth="1"/>
    <col min="40" max="40" width="2.125" style="0" customWidth="1"/>
    <col min="41" max="42" width="1.25" style="0" customWidth="1"/>
    <col min="43" max="43" width="2.125" style="0" customWidth="1"/>
    <col min="44" max="46" width="1.12109375" style="0" customWidth="1"/>
    <col min="47" max="47" width="1.25" style="0" customWidth="1"/>
    <col min="48" max="48" width="0.2421875" style="0" customWidth="1"/>
    <col min="49" max="51" width="2.125" style="0" customWidth="1"/>
    <col min="52" max="52" width="1.12109375" style="0" customWidth="1"/>
    <col min="53" max="53" width="0.74609375" style="0" customWidth="1"/>
    <col min="54" max="54" width="0.2421875" style="0" customWidth="1"/>
    <col min="55" max="55" width="2.625" style="0" customWidth="1"/>
    <col min="56" max="56" width="1.12109375" style="0" customWidth="1"/>
    <col min="57" max="57" width="0.2421875" style="0" customWidth="1"/>
    <col min="58" max="58" width="0.74609375" style="0" customWidth="1"/>
    <col min="59" max="60" width="1.25" style="0" customWidth="1"/>
    <col min="61" max="64" width="2.125" style="0" customWidth="1"/>
    <col min="65" max="66" width="1.12109375" style="0" customWidth="1"/>
    <col min="67" max="68" width="1.25" style="0" customWidth="1"/>
    <col min="69" max="69" width="1.12109375" style="0" customWidth="1"/>
    <col min="70" max="70" width="0.2421875" style="0" customWidth="1"/>
    <col min="71" max="71" width="0.74609375" style="0" customWidth="1"/>
    <col min="72" max="72" width="1.25" style="0" customWidth="1"/>
    <col min="73" max="73" width="0.875" style="0" customWidth="1"/>
    <col min="74" max="81" width="2.125" style="0" customWidth="1"/>
    <col min="82" max="82" width="2.25390625" style="0" customWidth="1"/>
    <col min="83" max="83" width="3.25390625" style="0" customWidth="1"/>
    <col min="84" max="85" width="1.75390625" style="0" customWidth="1"/>
    <col min="86" max="86" width="1.37890625" style="0" hidden="1" customWidth="1"/>
    <col min="87" max="87" width="2.25390625" style="0" customWidth="1"/>
    <col min="88" max="88" width="2.375" style="0" customWidth="1"/>
    <col min="89" max="89" width="1.75390625" style="0" customWidth="1"/>
    <col min="90" max="90" width="0.2421875" style="0" customWidth="1"/>
    <col min="91" max="92" width="2.00390625" style="0" customWidth="1"/>
    <col min="93" max="93" width="2.25390625" style="0" customWidth="1"/>
    <col min="94" max="94" width="3.25390625" style="0" customWidth="1"/>
  </cols>
  <sheetData>
    <row r="2" spans="10:11" ht="12.75">
      <c r="J2" s="54"/>
      <c r="K2" s="54"/>
    </row>
    <row r="5" ht="3.75" customHeight="1"/>
    <row r="6" spans="1:94" ht="15.75" customHeight="1">
      <c r="A6" s="265" t="s">
        <v>31</v>
      </c>
      <c r="B6" s="253" t="s">
        <v>0</v>
      </c>
      <c r="C6" s="254"/>
      <c r="D6" s="254"/>
      <c r="E6" s="255"/>
      <c r="F6" s="268" t="s">
        <v>36</v>
      </c>
      <c r="G6" s="253" t="s">
        <v>1</v>
      </c>
      <c r="H6" s="254"/>
      <c r="I6" s="254"/>
      <c r="J6" s="254"/>
      <c r="K6" s="214" t="s">
        <v>35</v>
      </c>
      <c r="L6" s="215"/>
      <c r="M6" s="253" t="s">
        <v>2</v>
      </c>
      <c r="N6" s="254"/>
      <c r="O6" s="254"/>
      <c r="P6" s="254"/>
      <c r="Q6" s="254"/>
      <c r="R6" s="254"/>
      <c r="S6" s="255"/>
      <c r="T6" s="253" t="s">
        <v>3</v>
      </c>
      <c r="U6" s="254"/>
      <c r="V6" s="254"/>
      <c r="W6" s="254"/>
      <c r="X6" s="254"/>
      <c r="Y6" s="254"/>
      <c r="Z6" s="254"/>
      <c r="AA6" s="254"/>
      <c r="AB6" s="255"/>
      <c r="AC6" s="213" t="s">
        <v>39</v>
      </c>
      <c r="AD6" s="215"/>
      <c r="AE6" s="253" t="s">
        <v>4</v>
      </c>
      <c r="AF6" s="254"/>
      <c r="AG6" s="254"/>
      <c r="AH6" s="255"/>
      <c r="AI6" s="213" t="s">
        <v>42</v>
      </c>
      <c r="AJ6" s="215"/>
      <c r="AK6" s="269" t="s">
        <v>5</v>
      </c>
      <c r="AL6" s="269"/>
      <c r="AM6" s="269"/>
      <c r="AN6" s="269"/>
      <c r="AO6" s="213" t="s">
        <v>46</v>
      </c>
      <c r="AP6" s="215"/>
      <c r="AQ6" s="253" t="s">
        <v>6</v>
      </c>
      <c r="AR6" s="254"/>
      <c r="AS6" s="254"/>
      <c r="AT6" s="254"/>
      <c r="AU6" s="254"/>
      <c r="AV6" s="254"/>
      <c r="AW6" s="255"/>
      <c r="AX6" s="262" t="s">
        <v>49</v>
      </c>
      <c r="AY6" s="253" t="s">
        <v>7</v>
      </c>
      <c r="AZ6" s="254"/>
      <c r="BA6" s="254"/>
      <c r="BB6" s="254"/>
      <c r="BC6" s="255"/>
      <c r="BD6" s="213" t="s">
        <v>52</v>
      </c>
      <c r="BE6" s="214"/>
      <c r="BF6" s="215"/>
      <c r="BG6" s="253" t="s">
        <v>8</v>
      </c>
      <c r="BH6" s="254"/>
      <c r="BI6" s="254"/>
      <c r="BJ6" s="254"/>
      <c r="BK6" s="255"/>
      <c r="BL6" s="253" t="s">
        <v>9</v>
      </c>
      <c r="BM6" s="254"/>
      <c r="BN6" s="254"/>
      <c r="BO6" s="254"/>
      <c r="BP6" s="254"/>
      <c r="BQ6" s="254"/>
      <c r="BR6" s="254"/>
      <c r="BS6" s="255"/>
      <c r="BT6" s="213" t="s">
        <v>58</v>
      </c>
      <c r="BU6" s="215"/>
      <c r="BV6" s="253" t="s">
        <v>10</v>
      </c>
      <c r="BW6" s="254"/>
      <c r="BX6" s="254"/>
      <c r="BY6" s="247" t="s">
        <v>60</v>
      </c>
      <c r="BZ6" s="269" t="s">
        <v>11</v>
      </c>
      <c r="CA6" s="269"/>
      <c r="CB6" s="269"/>
      <c r="CC6" s="269"/>
      <c r="CD6" s="247" t="s">
        <v>12</v>
      </c>
      <c r="CE6" s="253" t="s">
        <v>28</v>
      </c>
      <c r="CF6" s="255"/>
      <c r="CG6" s="262" t="s">
        <v>87</v>
      </c>
      <c r="CH6" s="275" t="s">
        <v>30</v>
      </c>
      <c r="CI6" s="276"/>
      <c r="CJ6" s="276"/>
      <c r="CK6" s="276"/>
      <c r="CL6" s="276"/>
      <c r="CM6" s="262" t="s">
        <v>107</v>
      </c>
      <c r="CN6" s="271" t="s">
        <v>111</v>
      </c>
      <c r="CO6" s="271" t="s">
        <v>13</v>
      </c>
      <c r="CP6" s="271" t="s">
        <v>14</v>
      </c>
    </row>
    <row r="7" spans="1:94" ht="12.75" customHeight="1">
      <c r="A7" s="266"/>
      <c r="B7" s="256"/>
      <c r="C7" s="257"/>
      <c r="D7" s="257"/>
      <c r="E7" s="258"/>
      <c r="F7" s="218"/>
      <c r="G7" s="256"/>
      <c r="H7" s="257"/>
      <c r="I7" s="257"/>
      <c r="J7" s="257"/>
      <c r="K7" s="217"/>
      <c r="L7" s="218"/>
      <c r="M7" s="256"/>
      <c r="N7" s="257"/>
      <c r="O7" s="257"/>
      <c r="P7" s="257"/>
      <c r="Q7" s="257"/>
      <c r="R7" s="257"/>
      <c r="S7" s="258"/>
      <c r="T7" s="256"/>
      <c r="U7" s="257"/>
      <c r="V7" s="257"/>
      <c r="W7" s="257"/>
      <c r="X7" s="257"/>
      <c r="Y7" s="257"/>
      <c r="Z7" s="257"/>
      <c r="AA7" s="257"/>
      <c r="AB7" s="258"/>
      <c r="AC7" s="216"/>
      <c r="AD7" s="218"/>
      <c r="AE7" s="256"/>
      <c r="AF7" s="257"/>
      <c r="AG7" s="257"/>
      <c r="AH7" s="258"/>
      <c r="AI7" s="216"/>
      <c r="AJ7" s="218"/>
      <c r="AK7" s="269"/>
      <c r="AL7" s="269"/>
      <c r="AM7" s="269"/>
      <c r="AN7" s="269"/>
      <c r="AO7" s="216"/>
      <c r="AP7" s="218"/>
      <c r="AQ7" s="256"/>
      <c r="AR7" s="257"/>
      <c r="AS7" s="257"/>
      <c r="AT7" s="257"/>
      <c r="AU7" s="257"/>
      <c r="AV7" s="257"/>
      <c r="AW7" s="258"/>
      <c r="AX7" s="263"/>
      <c r="AY7" s="256"/>
      <c r="AZ7" s="257"/>
      <c r="BA7" s="257"/>
      <c r="BB7" s="257"/>
      <c r="BC7" s="258"/>
      <c r="BD7" s="216"/>
      <c r="BE7" s="217"/>
      <c r="BF7" s="218"/>
      <c r="BG7" s="256"/>
      <c r="BH7" s="257"/>
      <c r="BI7" s="257"/>
      <c r="BJ7" s="257"/>
      <c r="BK7" s="258"/>
      <c r="BL7" s="256"/>
      <c r="BM7" s="257"/>
      <c r="BN7" s="257"/>
      <c r="BO7" s="257"/>
      <c r="BP7" s="257"/>
      <c r="BQ7" s="257"/>
      <c r="BR7" s="257"/>
      <c r="BS7" s="258"/>
      <c r="BT7" s="216"/>
      <c r="BU7" s="218"/>
      <c r="BV7" s="256"/>
      <c r="BW7" s="257"/>
      <c r="BX7" s="257"/>
      <c r="BY7" s="247"/>
      <c r="BZ7" s="269"/>
      <c r="CA7" s="269"/>
      <c r="CB7" s="269"/>
      <c r="CC7" s="269"/>
      <c r="CD7" s="247"/>
      <c r="CE7" s="256"/>
      <c r="CF7" s="258"/>
      <c r="CG7" s="263"/>
      <c r="CH7" s="277"/>
      <c r="CI7" s="278"/>
      <c r="CJ7" s="278"/>
      <c r="CK7" s="278"/>
      <c r="CL7" s="278"/>
      <c r="CM7" s="263"/>
      <c r="CN7" s="271"/>
      <c r="CO7" s="271"/>
      <c r="CP7" s="271"/>
    </row>
    <row r="8" spans="1:94" s="1" customFormat="1" ht="12.75" customHeight="1">
      <c r="A8" s="266"/>
      <c r="B8" s="262" t="s">
        <v>32</v>
      </c>
      <c r="C8" s="262" t="s">
        <v>57</v>
      </c>
      <c r="D8" s="247" t="s">
        <v>19</v>
      </c>
      <c r="E8" s="262" t="s">
        <v>16</v>
      </c>
      <c r="F8" s="218"/>
      <c r="G8" s="247" t="s">
        <v>34</v>
      </c>
      <c r="H8" s="247" t="s">
        <v>17</v>
      </c>
      <c r="I8" s="213" t="s">
        <v>18</v>
      </c>
      <c r="J8" s="215"/>
      <c r="K8" s="217"/>
      <c r="L8" s="218"/>
      <c r="M8" s="213" t="s">
        <v>37</v>
      </c>
      <c r="N8" s="215"/>
      <c r="O8" s="247" t="s">
        <v>73</v>
      </c>
      <c r="P8" s="262" t="s">
        <v>23</v>
      </c>
      <c r="Q8" s="213" t="s">
        <v>33</v>
      </c>
      <c r="R8" s="214"/>
      <c r="S8" s="215"/>
      <c r="T8" s="213" t="s">
        <v>38</v>
      </c>
      <c r="U8" s="214"/>
      <c r="V8" s="215"/>
      <c r="W8" s="213" t="s">
        <v>15</v>
      </c>
      <c r="X8" s="215"/>
      <c r="Y8" s="213" t="s">
        <v>19</v>
      </c>
      <c r="Z8" s="215"/>
      <c r="AA8" s="213" t="s">
        <v>16</v>
      </c>
      <c r="AB8" s="215"/>
      <c r="AC8" s="216"/>
      <c r="AD8" s="218"/>
      <c r="AE8" s="213" t="s">
        <v>40</v>
      </c>
      <c r="AF8" s="215"/>
      <c r="AG8" s="247" t="s">
        <v>20</v>
      </c>
      <c r="AH8" s="247" t="s">
        <v>41</v>
      </c>
      <c r="AI8" s="216"/>
      <c r="AJ8" s="218"/>
      <c r="AK8" s="247" t="s">
        <v>43</v>
      </c>
      <c r="AL8" s="213" t="s">
        <v>44</v>
      </c>
      <c r="AM8" s="215"/>
      <c r="AN8" s="262" t="s">
        <v>45</v>
      </c>
      <c r="AO8" s="216"/>
      <c r="AP8" s="218"/>
      <c r="AQ8" s="247" t="s">
        <v>43</v>
      </c>
      <c r="AR8" s="213" t="s">
        <v>47</v>
      </c>
      <c r="AS8" s="215"/>
      <c r="AT8" s="213" t="s">
        <v>45</v>
      </c>
      <c r="AU8" s="214"/>
      <c r="AV8" s="215"/>
      <c r="AW8" s="262" t="s">
        <v>48</v>
      </c>
      <c r="AX8" s="263"/>
      <c r="AY8" s="247" t="s">
        <v>34</v>
      </c>
      <c r="AZ8" s="213" t="s">
        <v>50</v>
      </c>
      <c r="BA8" s="214"/>
      <c r="BB8" s="215"/>
      <c r="BC8" s="247" t="s">
        <v>51</v>
      </c>
      <c r="BD8" s="216"/>
      <c r="BE8" s="217"/>
      <c r="BF8" s="218"/>
      <c r="BG8" s="213" t="s">
        <v>53</v>
      </c>
      <c r="BH8" s="215"/>
      <c r="BI8" s="247" t="s">
        <v>54</v>
      </c>
      <c r="BJ8" s="259" t="s">
        <v>86</v>
      </c>
      <c r="BK8" s="247" t="s">
        <v>55</v>
      </c>
      <c r="BL8" s="247" t="s">
        <v>56</v>
      </c>
      <c r="BM8" s="213" t="s">
        <v>57</v>
      </c>
      <c r="BN8" s="215"/>
      <c r="BO8" s="213" t="s">
        <v>21</v>
      </c>
      <c r="BP8" s="215"/>
      <c r="BQ8" s="213" t="s">
        <v>22</v>
      </c>
      <c r="BR8" s="214"/>
      <c r="BS8" s="215"/>
      <c r="BT8" s="216"/>
      <c r="BU8" s="218"/>
      <c r="BV8" s="247" t="s">
        <v>59</v>
      </c>
      <c r="BW8" s="247" t="s">
        <v>17</v>
      </c>
      <c r="BX8" s="262" t="s">
        <v>51</v>
      </c>
      <c r="BY8" s="247"/>
      <c r="BZ8" s="247" t="s">
        <v>37</v>
      </c>
      <c r="CA8" s="247" t="s">
        <v>61</v>
      </c>
      <c r="CB8" s="247" t="s">
        <v>23</v>
      </c>
      <c r="CC8" s="247" t="s">
        <v>62</v>
      </c>
      <c r="CD8" s="247"/>
      <c r="CE8" s="247" t="s">
        <v>24</v>
      </c>
      <c r="CF8" s="247" t="s">
        <v>25</v>
      </c>
      <c r="CG8" s="263"/>
      <c r="CH8" s="286"/>
      <c r="CI8" s="274" t="s">
        <v>29</v>
      </c>
      <c r="CJ8" s="270" t="s">
        <v>26</v>
      </c>
      <c r="CK8" s="279" t="s">
        <v>27</v>
      </c>
      <c r="CL8" s="280"/>
      <c r="CM8" s="263"/>
      <c r="CN8" s="271"/>
      <c r="CO8" s="271"/>
      <c r="CP8" s="271"/>
    </row>
    <row r="9" spans="1:94" s="1" customFormat="1" ht="20.25" customHeight="1">
      <c r="A9" s="267"/>
      <c r="B9" s="264"/>
      <c r="C9" s="264"/>
      <c r="D9" s="247"/>
      <c r="E9" s="264"/>
      <c r="F9" s="218"/>
      <c r="G9" s="247"/>
      <c r="H9" s="247"/>
      <c r="I9" s="216"/>
      <c r="J9" s="218"/>
      <c r="K9" s="217"/>
      <c r="L9" s="218"/>
      <c r="M9" s="216"/>
      <c r="N9" s="218"/>
      <c r="O9" s="247"/>
      <c r="P9" s="264"/>
      <c r="Q9" s="216"/>
      <c r="R9" s="217"/>
      <c r="S9" s="218"/>
      <c r="T9" s="216"/>
      <c r="U9" s="217"/>
      <c r="V9" s="218"/>
      <c r="W9" s="216"/>
      <c r="X9" s="218"/>
      <c r="Y9" s="216"/>
      <c r="Z9" s="218"/>
      <c r="AA9" s="219"/>
      <c r="AB9" s="221"/>
      <c r="AC9" s="216"/>
      <c r="AD9" s="218"/>
      <c r="AE9" s="216"/>
      <c r="AF9" s="218"/>
      <c r="AG9" s="247"/>
      <c r="AH9" s="247"/>
      <c r="AI9" s="216"/>
      <c r="AJ9" s="218"/>
      <c r="AK9" s="247"/>
      <c r="AL9" s="216"/>
      <c r="AM9" s="218"/>
      <c r="AN9" s="263"/>
      <c r="AO9" s="216"/>
      <c r="AP9" s="218"/>
      <c r="AQ9" s="247"/>
      <c r="AR9" s="216"/>
      <c r="AS9" s="218"/>
      <c r="AT9" s="216"/>
      <c r="AU9" s="217"/>
      <c r="AV9" s="218"/>
      <c r="AW9" s="264"/>
      <c r="AX9" s="263"/>
      <c r="AY9" s="247"/>
      <c r="AZ9" s="216"/>
      <c r="BA9" s="217"/>
      <c r="BB9" s="218"/>
      <c r="BC9" s="247"/>
      <c r="BD9" s="216"/>
      <c r="BE9" s="217"/>
      <c r="BF9" s="218"/>
      <c r="BG9" s="216"/>
      <c r="BH9" s="218"/>
      <c r="BI9" s="247"/>
      <c r="BJ9" s="260"/>
      <c r="BK9" s="247"/>
      <c r="BL9" s="247"/>
      <c r="BM9" s="216"/>
      <c r="BN9" s="218"/>
      <c r="BO9" s="216"/>
      <c r="BP9" s="218"/>
      <c r="BQ9" s="219"/>
      <c r="BR9" s="220"/>
      <c r="BS9" s="221"/>
      <c r="BT9" s="216"/>
      <c r="BU9" s="218"/>
      <c r="BV9" s="247"/>
      <c r="BW9" s="247"/>
      <c r="BX9" s="264"/>
      <c r="BY9" s="247"/>
      <c r="BZ9" s="247"/>
      <c r="CA9" s="247"/>
      <c r="CB9" s="247"/>
      <c r="CC9" s="247"/>
      <c r="CD9" s="247"/>
      <c r="CE9" s="247"/>
      <c r="CF9" s="247"/>
      <c r="CG9" s="264"/>
      <c r="CH9" s="274"/>
      <c r="CI9" s="274"/>
      <c r="CJ9" s="271"/>
      <c r="CK9" s="281"/>
      <c r="CL9" s="282"/>
      <c r="CM9" s="264"/>
      <c r="CN9" s="271"/>
      <c r="CO9" s="271"/>
      <c r="CP9" s="271"/>
    </row>
    <row r="10" spans="1:94" ht="6.75" customHeight="1" hidden="1">
      <c r="A10" s="18"/>
      <c r="B10" s="15">
        <v>7</v>
      </c>
      <c r="C10" s="15"/>
      <c r="D10" s="247"/>
      <c r="E10" s="15"/>
      <c r="F10" s="218"/>
      <c r="G10" s="247"/>
      <c r="H10" s="247"/>
      <c r="I10" s="216"/>
      <c r="J10" s="218"/>
      <c r="K10" s="217"/>
      <c r="L10" s="218"/>
      <c r="M10" s="216"/>
      <c r="N10" s="218"/>
      <c r="O10" s="247"/>
      <c r="P10" s="15"/>
      <c r="Q10" s="44"/>
      <c r="R10" s="65"/>
      <c r="S10" s="66"/>
      <c r="T10" s="216"/>
      <c r="U10" s="217"/>
      <c r="V10" s="218"/>
      <c r="W10" s="216"/>
      <c r="X10" s="218"/>
      <c r="Y10" s="44"/>
      <c r="Z10" s="44"/>
      <c r="AA10" s="45"/>
      <c r="AB10" s="19"/>
      <c r="AC10" s="216"/>
      <c r="AD10" s="218"/>
      <c r="AE10" s="216"/>
      <c r="AF10" s="218"/>
      <c r="AG10" s="247"/>
      <c r="AH10" s="247"/>
      <c r="AI10" s="216"/>
      <c r="AJ10" s="218"/>
      <c r="AK10" s="247"/>
      <c r="AL10" s="216"/>
      <c r="AM10" s="218"/>
      <c r="AN10" s="263"/>
      <c r="AO10" s="216"/>
      <c r="AP10" s="218"/>
      <c r="AQ10" s="247"/>
      <c r="AR10" s="216"/>
      <c r="AS10" s="218"/>
      <c r="AT10" s="216"/>
      <c r="AU10" s="217"/>
      <c r="AV10" s="218"/>
      <c r="AW10" s="15"/>
      <c r="AX10" s="263"/>
      <c r="AY10" s="247"/>
      <c r="AZ10" s="15"/>
      <c r="BA10" s="15"/>
      <c r="BB10" s="56"/>
      <c r="BC10" s="247"/>
      <c r="BD10" s="65"/>
      <c r="BE10" s="75"/>
      <c r="BF10" s="66"/>
      <c r="BG10" s="216"/>
      <c r="BH10" s="218"/>
      <c r="BI10" s="247"/>
      <c r="BJ10" s="15"/>
      <c r="BK10" s="247"/>
      <c r="BL10" s="247"/>
      <c r="BM10" s="216"/>
      <c r="BN10" s="218"/>
      <c r="BO10" s="216"/>
      <c r="BP10" s="218"/>
      <c r="BQ10" s="15"/>
      <c r="BR10" s="15"/>
      <c r="BS10" s="15"/>
      <c r="BT10" s="216"/>
      <c r="BU10" s="218"/>
      <c r="BV10" s="247"/>
      <c r="BW10" s="247"/>
      <c r="BX10" s="15"/>
      <c r="BY10" s="247"/>
      <c r="BZ10" s="247"/>
      <c r="CA10" s="247"/>
      <c r="CB10" s="247"/>
      <c r="CC10" s="247"/>
      <c r="CD10" s="247"/>
      <c r="CE10" s="247"/>
      <c r="CF10" s="247"/>
      <c r="CG10" s="20"/>
      <c r="CH10" s="274"/>
      <c r="CI10" s="17"/>
      <c r="CJ10" s="271"/>
      <c r="CK10" s="281"/>
      <c r="CL10" s="282"/>
      <c r="CM10" s="2"/>
      <c r="CN10" s="271"/>
      <c r="CO10" s="271"/>
      <c r="CP10" s="271"/>
    </row>
    <row r="11" spans="1:94" ht="12.75" customHeight="1" hidden="1">
      <c r="A11" s="18"/>
      <c r="B11" s="20"/>
      <c r="C11" s="15"/>
      <c r="D11" s="247"/>
      <c r="E11" s="15"/>
      <c r="F11" s="218"/>
      <c r="G11" s="247"/>
      <c r="H11" s="247"/>
      <c r="I11" s="216"/>
      <c r="J11" s="218"/>
      <c r="K11" s="217"/>
      <c r="L11" s="218"/>
      <c r="M11" s="216"/>
      <c r="N11" s="218"/>
      <c r="O11" s="247"/>
      <c r="P11" s="15"/>
      <c r="Q11" s="44"/>
      <c r="R11" s="65"/>
      <c r="S11" s="66"/>
      <c r="T11" s="216"/>
      <c r="U11" s="217"/>
      <c r="V11" s="218"/>
      <c r="W11" s="216"/>
      <c r="X11" s="218"/>
      <c r="Y11" s="44"/>
      <c r="Z11" s="44"/>
      <c r="AA11" s="45"/>
      <c r="AB11" s="19"/>
      <c r="AC11" s="216"/>
      <c r="AD11" s="218"/>
      <c r="AE11" s="216"/>
      <c r="AF11" s="218"/>
      <c r="AG11" s="247"/>
      <c r="AH11" s="247"/>
      <c r="AI11" s="216"/>
      <c r="AJ11" s="218"/>
      <c r="AK11" s="247"/>
      <c r="AL11" s="216"/>
      <c r="AM11" s="218"/>
      <c r="AN11" s="263"/>
      <c r="AO11" s="216"/>
      <c r="AP11" s="218"/>
      <c r="AQ11" s="247"/>
      <c r="AR11" s="216"/>
      <c r="AS11" s="218"/>
      <c r="AT11" s="216"/>
      <c r="AU11" s="217"/>
      <c r="AV11" s="218"/>
      <c r="AW11" s="15"/>
      <c r="AX11" s="263"/>
      <c r="AY11" s="247"/>
      <c r="AZ11" s="15"/>
      <c r="BA11" s="15"/>
      <c r="BB11" s="56"/>
      <c r="BC11" s="247"/>
      <c r="BD11" s="65"/>
      <c r="BE11" s="75"/>
      <c r="BF11" s="66"/>
      <c r="BG11" s="216"/>
      <c r="BH11" s="218"/>
      <c r="BI11" s="247"/>
      <c r="BJ11" s="15"/>
      <c r="BK11" s="247"/>
      <c r="BL11" s="247"/>
      <c r="BM11" s="216"/>
      <c r="BN11" s="218"/>
      <c r="BO11" s="216"/>
      <c r="BP11" s="218"/>
      <c r="BQ11" s="15"/>
      <c r="BR11" s="15"/>
      <c r="BS11" s="15"/>
      <c r="BT11" s="216"/>
      <c r="BU11" s="218"/>
      <c r="BV11" s="247"/>
      <c r="BW11" s="247"/>
      <c r="BX11" s="15"/>
      <c r="BY11" s="247"/>
      <c r="BZ11" s="247"/>
      <c r="CA11" s="247"/>
      <c r="CB11" s="247"/>
      <c r="CC11" s="247"/>
      <c r="CD11" s="247"/>
      <c r="CE11" s="247"/>
      <c r="CF11" s="247"/>
      <c r="CG11" s="20"/>
      <c r="CH11" s="274"/>
      <c r="CI11" s="17"/>
      <c r="CJ11" s="271"/>
      <c r="CK11" s="281"/>
      <c r="CL11" s="282"/>
      <c r="CM11" s="2"/>
      <c r="CN11" s="271"/>
      <c r="CO11" s="271"/>
      <c r="CP11" s="271"/>
    </row>
    <row r="12" spans="1:94" ht="12.75" customHeight="1" hidden="1">
      <c r="A12" s="18"/>
      <c r="B12" s="20"/>
      <c r="C12" s="15"/>
      <c r="D12" s="247"/>
      <c r="E12" s="15"/>
      <c r="F12" s="218"/>
      <c r="G12" s="247"/>
      <c r="H12" s="247"/>
      <c r="I12" s="216"/>
      <c r="J12" s="218"/>
      <c r="K12" s="217"/>
      <c r="L12" s="218"/>
      <c r="M12" s="216"/>
      <c r="N12" s="218"/>
      <c r="O12" s="247"/>
      <c r="P12" s="15"/>
      <c r="Q12" s="44"/>
      <c r="R12" s="65"/>
      <c r="S12" s="66"/>
      <c r="T12" s="216"/>
      <c r="U12" s="217"/>
      <c r="V12" s="218"/>
      <c r="W12" s="216"/>
      <c r="X12" s="218"/>
      <c r="Y12" s="44"/>
      <c r="Z12" s="44"/>
      <c r="AA12" s="45"/>
      <c r="AB12" s="19"/>
      <c r="AC12" s="216"/>
      <c r="AD12" s="218"/>
      <c r="AE12" s="216"/>
      <c r="AF12" s="218"/>
      <c r="AG12" s="247"/>
      <c r="AH12" s="247"/>
      <c r="AI12" s="216"/>
      <c r="AJ12" s="218"/>
      <c r="AK12" s="247"/>
      <c r="AL12" s="216"/>
      <c r="AM12" s="218"/>
      <c r="AN12" s="263"/>
      <c r="AO12" s="216"/>
      <c r="AP12" s="218"/>
      <c r="AQ12" s="247"/>
      <c r="AR12" s="216"/>
      <c r="AS12" s="218"/>
      <c r="AT12" s="216"/>
      <c r="AU12" s="217"/>
      <c r="AV12" s="218"/>
      <c r="AW12" s="15"/>
      <c r="AX12" s="263"/>
      <c r="AY12" s="247"/>
      <c r="AZ12" s="15"/>
      <c r="BA12" s="15"/>
      <c r="BB12" s="56"/>
      <c r="BC12" s="247"/>
      <c r="BD12" s="65"/>
      <c r="BE12" s="75"/>
      <c r="BF12" s="66"/>
      <c r="BG12" s="216"/>
      <c r="BH12" s="218"/>
      <c r="BI12" s="247"/>
      <c r="BJ12" s="15"/>
      <c r="BK12" s="247"/>
      <c r="BL12" s="247"/>
      <c r="BM12" s="216"/>
      <c r="BN12" s="218"/>
      <c r="BO12" s="216"/>
      <c r="BP12" s="218"/>
      <c r="BQ12" s="15"/>
      <c r="BR12" s="15"/>
      <c r="BS12" s="15"/>
      <c r="BT12" s="216"/>
      <c r="BU12" s="218"/>
      <c r="BV12" s="247"/>
      <c r="BW12" s="247"/>
      <c r="BX12" s="15"/>
      <c r="BY12" s="247"/>
      <c r="BZ12" s="247"/>
      <c r="CA12" s="247"/>
      <c r="CB12" s="247"/>
      <c r="CC12" s="247"/>
      <c r="CD12" s="247"/>
      <c r="CE12" s="247"/>
      <c r="CF12" s="247"/>
      <c r="CG12" s="20"/>
      <c r="CH12" s="274"/>
      <c r="CI12" s="17"/>
      <c r="CJ12" s="271"/>
      <c r="CK12" s="281"/>
      <c r="CL12" s="282"/>
      <c r="CM12" s="2"/>
      <c r="CN12" s="271"/>
      <c r="CO12" s="271"/>
      <c r="CP12" s="271"/>
    </row>
    <row r="13" spans="1:94" ht="12.75" customHeight="1" hidden="1">
      <c r="A13" s="18"/>
      <c r="B13" s="20"/>
      <c r="C13" s="15"/>
      <c r="D13" s="247"/>
      <c r="E13" s="15"/>
      <c r="F13" s="218"/>
      <c r="G13" s="247"/>
      <c r="H13" s="247"/>
      <c r="I13" s="216"/>
      <c r="J13" s="218"/>
      <c r="K13" s="217"/>
      <c r="L13" s="218"/>
      <c r="M13" s="216"/>
      <c r="N13" s="218"/>
      <c r="O13" s="247"/>
      <c r="P13" s="15"/>
      <c r="Q13" s="44"/>
      <c r="R13" s="65"/>
      <c r="S13" s="66"/>
      <c r="T13" s="216"/>
      <c r="U13" s="217"/>
      <c r="V13" s="218"/>
      <c r="W13" s="216"/>
      <c r="X13" s="218"/>
      <c r="Y13" s="44"/>
      <c r="Z13" s="44"/>
      <c r="AA13" s="45"/>
      <c r="AB13" s="19"/>
      <c r="AC13" s="216"/>
      <c r="AD13" s="218"/>
      <c r="AE13" s="216"/>
      <c r="AF13" s="218"/>
      <c r="AG13" s="247"/>
      <c r="AH13" s="247"/>
      <c r="AI13" s="216"/>
      <c r="AJ13" s="218"/>
      <c r="AK13" s="247"/>
      <c r="AL13" s="216"/>
      <c r="AM13" s="218"/>
      <c r="AN13" s="263"/>
      <c r="AO13" s="216"/>
      <c r="AP13" s="218"/>
      <c r="AQ13" s="247"/>
      <c r="AR13" s="216"/>
      <c r="AS13" s="218"/>
      <c r="AT13" s="216"/>
      <c r="AU13" s="217"/>
      <c r="AV13" s="218"/>
      <c r="AW13" s="15"/>
      <c r="AX13" s="263"/>
      <c r="AY13" s="247"/>
      <c r="AZ13" s="15"/>
      <c r="BA13" s="15"/>
      <c r="BB13" s="56"/>
      <c r="BC13" s="247"/>
      <c r="BD13" s="65"/>
      <c r="BE13" s="75"/>
      <c r="BF13" s="66"/>
      <c r="BG13" s="216"/>
      <c r="BH13" s="218"/>
      <c r="BI13" s="247"/>
      <c r="BJ13" s="15"/>
      <c r="BK13" s="247"/>
      <c r="BL13" s="247"/>
      <c r="BM13" s="216"/>
      <c r="BN13" s="218"/>
      <c r="BO13" s="216"/>
      <c r="BP13" s="218"/>
      <c r="BQ13" s="15"/>
      <c r="BR13" s="15"/>
      <c r="BS13" s="15"/>
      <c r="BT13" s="216"/>
      <c r="BU13" s="218"/>
      <c r="BV13" s="247"/>
      <c r="BW13" s="247"/>
      <c r="BX13" s="15"/>
      <c r="BY13" s="247"/>
      <c r="BZ13" s="247"/>
      <c r="CA13" s="247"/>
      <c r="CB13" s="247"/>
      <c r="CC13" s="247"/>
      <c r="CD13" s="247"/>
      <c r="CE13" s="247"/>
      <c r="CF13" s="247"/>
      <c r="CG13" s="20"/>
      <c r="CH13" s="274"/>
      <c r="CI13" s="17"/>
      <c r="CJ13" s="271"/>
      <c r="CK13" s="281"/>
      <c r="CL13" s="282"/>
      <c r="CM13" s="2"/>
      <c r="CN13" s="271"/>
      <c r="CO13" s="271"/>
      <c r="CP13" s="271"/>
    </row>
    <row r="14" spans="1:94" ht="12.75" customHeight="1" hidden="1">
      <c r="A14" s="18"/>
      <c r="B14" s="20"/>
      <c r="C14" s="15"/>
      <c r="D14" s="247"/>
      <c r="E14" s="15"/>
      <c r="F14" s="218"/>
      <c r="G14" s="247"/>
      <c r="H14" s="247"/>
      <c r="I14" s="216"/>
      <c r="J14" s="218"/>
      <c r="K14" s="217"/>
      <c r="L14" s="218"/>
      <c r="M14" s="216"/>
      <c r="N14" s="218"/>
      <c r="O14" s="247"/>
      <c r="P14" s="15"/>
      <c r="Q14" s="44"/>
      <c r="R14" s="65"/>
      <c r="S14" s="66"/>
      <c r="T14" s="216"/>
      <c r="U14" s="217"/>
      <c r="V14" s="218"/>
      <c r="W14" s="216"/>
      <c r="X14" s="218"/>
      <c r="Y14" s="44"/>
      <c r="Z14" s="44"/>
      <c r="AA14" s="45"/>
      <c r="AB14" s="19"/>
      <c r="AC14" s="216"/>
      <c r="AD14" s="218"/>
      <c r="AE14" s="216"/>
      <c r="AF14" s="218"/>
      <c r="AG14" s="247"/>
      <c r="AH14" s="247"/>
      <c r="AI14" s="216"/>
      <c r="AJ14" s="218"/>
      <c r="AK14" s="247"/>
      <c r="AL14" s="216"/>
      <c r="AM14" s="218"/>
      <c r="AN14" s="263"/>
      <c r="AO14" s="216"/>
      <c r="AP14" s="218"/>
      <c r="AQ14" s="247"/>
      <c r="AR14" s="216"/>
      <c r="AS14" s="218"/>
      <c r="AT14" s="216"/>
      <c r="AU14" s="217"/>
      <c r="AV14" s="218"/>
      <c r="AW14" s="15"/>
      <c r="AX14" s="263"/>
      <c r="AY14" s="247"/>
      <c r="AZ14" s="15"/>
      <c r="BA14" s="15"/>
      <c r="BB14" s="56"/>
      <c r="BC14" s="247"/>
      <c r="BD14" s="65"/>
      <c r="BE14" s="75"/>
      <c r="BF14" s="66"/>
      <c r="BG14" s="216"/>
      <c r="BH14" s="218"/>
      <c r="BI14" s="247"/>
      <c r="BJ14" s="15"/>
      <c r="BK14" s="247"/>
      <c r="BL14" s="247"/>
      <c r="BM14" s="216"/>
      <c r="BN14" s="218"/>
      <c r="BO14" s="216"/>
      <c r="BP14" s="218"/>
      <c r="BQ14" s="15"/>
      <c r="BR14" s="15"/>
      <c r="BS14" s="15"/>
      <c r="BT14" s="216"/>
      <c r="BU14" s="218"/>
      <c r="BV14" s="247"/>
      <c r="BW14" s="247"/>
      <c r="BX14" s="15"/>
      <c r="BY14" s="247"/>
      <c r="BZ14" s="247"/>
      <c r="CA14" s="247"/>
      <c r="CB14" s="247"/>
      <c r="CC14" s="247"/>
      <c r="CD14" s="247"/>
      <c r="CE14" s="247"/>
      <c r="CF14" s="247"/>
      <c r="CG14" s="20"/>
      <c r="CH14" s="274"/>
      <c r="CI14" s="17"/>
      <c r="CJ14" s="271"/>
      <c r="CK14" s="281"/>
      <c r="CL14" s="282"/>
      <c r="CM14" s="2"/>
      <c r="CN14" s="271"/>
      <c r="CO14" s="271"/>
      <c r="CP14" s="271"/>
    </row>
    <row r="15" spans="1:94" ht="12.75" customHeight="1" hidden="1">
      <c r="A15" s="18"/>
      <c r="B15" s="20"/>
      <c r="C15" s="15">
        <v>14</v>
      </c>
      <c r="D15" s="247"/>
      <c r="E15" s="15"/>
      <c r="F15" s="221"/>
      <c r="G15" s="247"/>
      <c r="H15" s="247"/>
      <c r="I15" s="219"/>
      <c r="J15" s="221"/>
      <c r="K15" s="220"/>
      <c r="L15" s="221"/>
      <c r="M15" s="219"/>
      <c r="N15" s="221"/>
      <c r="O15" s="247"/>
      <c r="P15" s="15"/>
      <c r="Q15" s="42"/>
      <c r="R15" s="67"/>
      <c r="S15" s="68"/>
      <c r="T15" s="219"/>
      <c r="U15" s="220"/>
      <c r="V15" s="221"/>
      <c r="W15" s="219"/>
      <c r="X15" s="221"/>
      <c r="Y15" s="42"/>
      <c r="Z15" s="42"/>
      <c r="AA15" s="43"/>
      <c r="AB15" s="19"/>
      <c r="AC15" s="219"/>
      <c r="AD15" s="221"/>
      <c r="AE15" s="219"/>
      <c r="AF15" s="221"/>
      <c r="AG15" s="247"/>
      <c r="AH15" s="247"/>
      <c r="AI15" s="219"/>
      <c r="AJ15" s="221"/>
      <c r="AK15" s="247"/>
      <c r="AL15" s="219"/>
      <c r="AM15" s="221"/>
      <c r="AN15" s="264"/>
      <c r="AO15" s="219"/>
      <c r="AP15" s="221"/>
      <c r="AQ15" s="247"/>
      <c r="AR15" s="219"/>
      <c r="AS15" s="221"/>
      <c r="AT15" s="219"/>
      <c r="AU15" s="220"/>
      <c r="AV15" s="221"/>
      <c r="AW15" s="15"/>
      <c r="AX15" s="264"/>
      <c r="AY15" s="247"/>
      <c r="AZ15" s="15"/>
      <c r="BA15" s="15"/>
      <c r="BB15" s="57"/>
      <c r="BC15" s="247"/>
      <c r="BD15" s="67"/>
      <c r="BE15" s="76"/>
      <c r="BF15" s="68"/>
      <c r="BG15" s="219"/>
      <c r="BH15" s="221"/>
      <c r="BI15" s="247"/>
      <c r="BJ15" s="15"/>
      <c r="BK15" s="247"/>
      <c r="BL15" s="247"/>
      <c r="BM15" s="219"/>
      <c r="BN15" s="221"/>
      <c r="BO15" s="219"/>
      <c r="BP15" s="221"/>
      <c r="BQ15" s="15"/>
      <c r="BR15" s="15"/>
      <c r="BS15" s="15"/>
      <c r="BT15" s="219"/>
      <c r="BU15" s="221"/>
      <c r="BV15" s="247"/>
      <c r="BW15" s="247"/>
      <c r="BX15" s="15"/>
      <c r="BY15" s="247"/>
      <c r="BZ15" s="247"/>
      <c r="CA15" s="247"/>
      <c r="CB15" s="247"/>
      <c r="CC15" s="247"/>
      <c r="CD15" s="247"/>
      <c r="CE15" s="247"/>
      <c r="CF15" s="247"/>
      <c r="CG15" s="20"/>
      <c r="CH15" s="270"/>
      <c r="CI15" s="16"/>
      <c r="CJ15" s="271"/>
      <c r="CK15" s="283"/>
      <c r="CL15" s="284"/>
      <c r="CM15" s="2"/>
      <c r="CN15" s="271"/>
      <c r="CO15" s="271"/>
      <c r="CP15" s="271"/>
    </row>
    <row r="16" spans="1:94" s="26" customFormat="1" ht="9" customHeight="1">
      <c r="A16" s="63">
        <v>1</v>
      </c>
      <c r="B16" s="11"/>
      <c r="C16" s="11"/>
      <c r="D16" s="11"/>
      <c r="E16" s="11"/>
      <c r="F16" s="69">
        <v>14</v>
      </c>
      <c r="G16" s="11"/>
      <c r="H16" s="11"/>
      <c r="I16" s="222"/>
      <c r="J16" s="222"/>
      <c r="K16" s="224"/>
      <c r="L16" s="226"/>
      <c r="M16" s="222"/>
      <c r="N16" s="222"/>
      <c r="O16" s="11"/>
      <c r="P16" s="11"/>
      <c r="Q16" s="224"/>
      <c r="R16" s="225"/>
      <c r="S16" s="226"/>
      <c r="T16" s="224"/>
      <c r="U16" s="225"/>
      <c r="V16" s="226"/>
      <c r="W16" s="242" t="s">
        <v>173</v>
      </c>
      <c r="X16" s="242"/>
      <c r="Y16" s="242" t="s">
        <v>173</v>
      </c>
      <c r="Z16" s="242"/>
      <c r="AA16" s="193"/>
      <c r="AB16" s="194"/>
      <c r="AC16" s="234"/>
      <c r="AD16" s="234"/>
      <c r="AE16" s="194"/>
      <c r="AF16" s="198"/>
      <c r="AG16" s="64"/>
      <c r="AH16" s="64"/>
      <c r="AI16" s="241"/>
      <c r="AJ16" s="241"/>
      <c r="AK16" s="90">
        <v>17</v>
      </c>
      <c r="AL16" s="241"/>
      <c r="AM16" s="241"/>
      <c r="AN16" s="64"/>
      <c r="AO16" s="243"/>
      <c r="AP16" s="243"/>
      <c r="AQ16" s="64"/>
      <c r="AR16" s="243"/>
      <c r="AS16" s="243"/>
      <c r="AT16" s="241"/>
      <c r="AU16" s="241"/>
      <c r="AV16" s="241"/>
      <c r="AW16" s="64"/>
      <c r="AX16" s="64"/>
      <c r="AY16" s="64"/>
      <c r="AZ16" s="210"/>
      <c r="BA16" s="211"/>
      <c r="BB16" s="212"/>
      <c r="BC16" s="70"/>
      <c r="BD16" s="83"/>
      <c r="BE16" s="84"/>
      <c r="BF16" s="85"/>
      <c r="BG16" s="80"/>
      <c r="BH16" s="193"/>
      <c r="BI16" s="182" t="s">
        <v>173</v>
      </c>
      <c r="BJ16" s="87" t="s">
        <v>173</v>
      </c>
      <c r="BK16" s="87" t="s">
        <v>85</v>
      </c>
      <c r="BL16" s="87" t="s">
        <v>85</v>
      </c>
      <c r="BM16" s="238" t="s">
        <v>85</v>
      </c>
      <c r="BN16" s="240"/>
      <c r="BO16" s="238" t="s">
        <v>85</v>
      </c>
      <c r="BP16" s="240"/>
      <c r="BQ16" s="208"/>
      <c r="BR16" s="285"/>
      <c r="BS16" s="209"/>
      <c r="BT16" s="236"/>
      <c r="BU16" s="237"/>
      <c r="BV16" s="28"/>
      <c r="BW16" s="28"/>
      <c r="BX16" s="28"/>
      <c r="BY16" s="28"/>
      <c r="BZ16" s="28"/>
      <c r="CA16" s="28"/>
      <c r="CB16" s="28"/>
      <c r="CC16" s="28"/>
      <c r="CD16" s="3">
        <v>1</v>
      </c>
      <c r="CE16" s="62">
        <v>31</v>
      </c>
      <c r="CF16" s="4"/>
      <c r="CG16" s="4">
        <v>2</v>
      </c>
      <c r="CH16" s="4"/>
      <c r="CI16" s="71">
        <v>4</v>
      </c>
      <c r="CJ16" s="78">
        <v>4</v>
      </c>
      <c r="CK16" s="272"/>
      <c r="CL16" s="273"/>
      <c r="CM16" s="78"/>
      <c r="CN16" s="78"/>
      <c r="CO16" s="78">
        <v>11</v>
      </c>
      <c r="CP16" s="78">
        <f>SUM(CE16:CO16)</f>
        <v>52</v>
      </c>
    </row>
    <row r="17" spans="1:94" s="26" customFormat="1" ht="9" customHeight="1">
      <c r="A17" s="63">
        <v>2</v>
      </c>
      <c r="B17" s="64"/>
      <c r="C17" s="64"/>
      <c r="D17" s="64"/>
      <c r="E17" s="64"/>
      <c r="F17" s="70">
        <v>16</v>
      </c>
      <c r="G17" s="64"/>
      <c r="H17" s="11"/>
      <c r="I17" s="241"/>
      <c r="J17" s="241"/>
      <c r="K17" s="210"/>
      <c r="L17" s="212"/>
      <c r="M17" s="241"/>
      <c r="N17" s="241"/>
      <c r="O17" s="64"/>
      <c r="P17" s="64"/>
      <c r="Q17" s="210"/>
      <c r="R17" s="211"/>
      <c r="S17" s="212"/>
      <c r="T17" s="210"/>
      <c r="U17" s="211"/>
      <c r="V17" s="212"/>
      <c r="W17" s="241"/>
      <c r="X17" s="241"/>
      <c r="Y17" s="241"/>
      <c r="Z17" s="241"/>
      <c r="AA17" s="233"/>
      <c r="AB17" s="233"/>
      <c r="AC17" s="234"/>
      <c r="AD17" s="234"/>
      <c r="AE17" s="235"/>
      <c r="AF17" s="235"/>
      <c r="AG17" s="199"/>
      <c r="AH17" s="64"/>
      <c r="AI17" s="241"/>
      <c r="AJ17" s="241"/>
      <c r="AK17" s="89">
        <v>14</v>
      </c>
      <c r="AL17" s="245"/>
      <c r="AM17" s="245"/>
      <c r="AN17" s="64"/>
      <c r="AO17" s="243"/>
      <c r="AP17" s="243"/>
      <c r="AQ17" s="64"/>
      <c r="AR17" s="243"/>
      <c r="AS17" s="243"/>
      <c r="AT17" s="241"/>
      <c r="AU17" s="241"/>
      <c r="AV17" s="241"/>
      <c r="AW17" s="195"/>
      <c r="AX17" s="195"/>
      <c r="AY17" s="195"/>
      <c r="AZ17" s="210"/>
      <c r="BA17" s="223"/>
      <c r="BB17" s="212"/>
      <c r="BC17" s="182" t="s">
        <v>173</v>
      </c>
      <c r="BD17" s="250" t="s">
        <v>173</v>
      </c>
      <c r="BE17" s="251"/>
      <c r="BF17" s="252"/>
      <c r="BG17" s="238" t="s">
        <v>173</v>
      </c>
      <c r="BH17" s="240"/>
      <c r="BI17" s="79" t="s">
        <v>85</v>
      </c>
      <c r="BJ17" s="79" t="s">
        <v>85</v>
      </c>
      <c r="BK17" s="79" t="s">
        <v>85</v>
      </c>
      <c r="BL17" s="79" t="s">
        <v>85</v>
      </c>
      <c r="BM17" s="238" t="s">
        <v>85</v>
      </c>
      <c r="BN17" s="240"/>
      <c r="BO17" s="248" t="s">
        <v>85</v>
      </c>
      <c r="BP17" s="249"/>
      <c r="BQ17" s="238" t="s">
        <v>85</v>
      </c>
      <c r="BR17" s="239"/>
      <c r="BS17" s="240"/>
      <c r="BT17" s="208"/>
      <c r="BU17" s="209"/>
      <c r="BV17" s="28"/>
      <c r="BW17" s="28"/>
      <c r="BX17" s="28"/>
      <c r="BY17" s="28"/>
      <c r="BZ17" s="28"/>
      <c r="CA17" s="28"/>
      <c r="CB17" s="28"/>
      <c r="CC17" s="28"/>
      <c r="CD17" s="3">
        <v>2</v>
      </c>
      <c r="CE17" s="62">
        <v>30</v>
      </c>
      <c r="CF17" s="4"/>
      <c r="CG17" s="4">
        <v>2</v>
      </c>
      <c r="CH17" s="4"/>
      <c r="CI17" s="71">
        <v>3</v>
      </c>
      <c r="CJ17" s="78">
        <v>7</v>
      </c>
      <c r="CK17" s="272"/>
      <c r="CL17" s="273"/>
      <c r="CM17" s="78"/>
      <c r="CN17" s="78"/>
      <c r="CO17" s="78">
        <v>10</v>
      </c>
      <c r="CP17" s="78">
        <f>SUM(CE17:CO17)</f>
        <v>52</v>
      </c>
    </row>
    <row r="18" spans="1:94" ht="9" customHeight="1">
      <c r="A18" s="63">
        <v>3</v>
      </c>
      <c r="B18" s="80"/>
      <c r="C18" s="80"/>
      <c r="D18" s="80"/>
      <c r="E18" s="80"/>
      <c r="F18" s="70">
        <v>13</v>
      </c>
      <c r="G18" s="80"/>
      <c r="H18" s="82"/>
      <c r="I18" s="241"/>
      <c r="J18" s="241"/>
      <c r="K18" s="210"/>
      <c r="L18" s="212"/>
      <c r="M18" s="210"/>
      <c r="N18" s="212"/>
      <c r="O18" s="195"/>
      <c r="P18" s="195"/>
      <c r="Q18" s="210"/>
      <c r="R18" s="223"/>
      <c r="S18" s="212"/>
      <c r="T18" s="208"/>
      <c r="U18" s="209"/>
      <c r="V18" s="200"/>
      <c r="W18" s="210"/>
      <c r="X18" s="212"/>
      <c r="Y18" s="241"/>
      <c r="Z18" s="241"/>
      <c r="AA18" s="210"/>
      <c r="AB18" s="212"/>
      <c r="AC18" s="236"/>
      <c r="AD18" s="237"/>
      <c r="AE18" s="235"/>
      <c r="AF18" s="235"/>
      <c r="AG18" s="80"/>
      <c r="AH18" s="80"/>
      <c r="AI18" s="241"/>
      <c r="AJ18" s="241"/>
      <c r="AK18" s="89">
        <v>10</v>
      </c>
      <c r="AL18" s="241"/>
      <c r="AM18" s="241"/>
      <c r="AN18" s="80"/>
      <c r="AO18" s="91"/>
      <c r="AP18" s="187" t="s">
        <v>221</v>
      </c>
      <c r="AQ18" s="79" t="s">
        <v>173</v>
      </c>
      <c r="AR18" s="261" t="s">
        <v>173</v>
      </c>
      <c r="AS18" s="261"/>
      <c r="AT18" s="188" t="s">
        <v>221</v>
      </c>
      <c r="AU18" s="186" t="s">
        <v>222</v>
      </c>
      <c r="AV18" s="189"/>
      <c r="AW18" s="79" t="s">
        <v>85</v>
      </c>
      <c r="AX18" s="88" t="s">
        <v>85</v>
      </c>
      <c r="AY18" s="79" t="s">
        <v>85</v>
      </c>
      <c r="AZ18" s="186" t="s">
        <v>222</v>
      </c>
      <c r="BA18" s="208"/>
      <c r="BB18" s="209"/>
      <c r="BC18" s="79" t="s">
        <v>74</v>
      </c>
      <c r="BD18" s="238" t="s">
        <v>74</v>
      </c>
      <c r="BE18" s="239"/>
      <c r="BF18" s="240"/>
      <c r="BG18" s="242" t="s">
        <v>74</v>
      </c>
      <c r="BH18" s="242"/>
      <c r="BI18" s="181" t="s">
        <v>74</v>
      </c>
      <c r="BJ18" s="81"/>
      <c r="BK18" s="81"/>
      <c r="BL18" s="81"/>
      <c r="BM18" s="244"/>
      <c r="BN18" s="244"/>
      <c r="BO18" s="246"/>
      <c r="BP18" s="246"/>
      <c r="BQ18" s="246"/>
      <c r="BR18" s="246"/>
      <c r="BS18" s="246"/>
      <c r="BT18" s="224"/>
      <c r="BU18" s="226"/>
      <c r="BV18" s="3"/>
      <c r="BW18" s="3"/>
      <c r="BX18" s="3"/>
      <c r="BY18" s="3"/>
      <c r="BZ18" s="3"/>
      <c r="CA18" s="3"/>
      <c r="CB18" s="3"/>
      <c r="CC18" s="3"/>
      <c r="CD18" s="3">
        <v>3</v>
      </c>
      <c r="CE18" s="62">
        <v>23</v>
      </c>
      <c r="CF18" s="5"/>
      <c r="CG18" s="4">
        <v>1</v>
      </c>
      <c r="CH18" s="4"/>
      <c r="CI18" s="78">
        <v>3</v>
      </c>
      <c r="CJ18" s="78">
        <v>4</v>
      </c>
      <c r="CK18" s="272">
        <v>4</v>
      </c>
      <c r="CL18" s="273"/>
      <c r="CM18" s="78">
        <v>2</v>
      </c>
      <c r="CN18" s="78">
        <v>4</v>
      </c>
      <c r="CO18" s="78">
        <v>2</v>
      </c>
      <c r="CP18" s="78">
        <f>SUM(CE18:CO18)</f>
        <v>43</v>
      </c>
    </row>
    <row r="19" spans="1:94" ht="12.75" hidden="1">
      <c r="A19" s="19"/>
      <c r="B19" s="1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19"/>
      <c r="CE19" s="19"/>
      <c r="CF19" s="19"/>
      <c r="CG19" s="19"/>
      <c r="CH19" s="19"/>
      <c r="CI19" s="86"/>
      <c r="CJ19" s="86"/>
      <c r="CK19" s="86"/>
      <c r="CL19" s="86"/>
      <c r="CM19" s="86"/>
      <c r="CN19" s="86"/>
      <c r="CO19" s="86"/>
      <c r="CP19" s="86"/>
    </row>
    <row r="20" spans="1:94" ht="3.75" customHeight="1">
      <c r="A20" s="19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19"/>
      <c r="CE20" s="19"/>
      <c r="CF20" s="19"/>
      <c r="CG20" s="19"/>
      <c r="CH20" s="19"/>
      <c r="CI20" s="86"/>
      <c r="CJ20" s="86"/>
      <c r="CK20" s="86"/>
      <c r="CL20" s="86"/>
      <c r="CM20" s="86"/>
      <c r="CN20" s="86"/>
      <c r="CO20" s="86"/>
      <c r="CP20" s="86"/>
    </row>
    <row r="21" spans="1:95" ht="9" customHeight="1">
      <c r="A21" s="19"/>
      <c r="B21" s="22"/>
      <c r="C21" s="23"/>
      <c r="D21" s="23" t="s">
        <v>75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19"/>
      <c r="CE21" s="50">
        <f>SUM(CE16:CE18)</f>
        <v>84</v>
      </c>
      <c r="CF21" s="50"/>
      <c r="CG21" s="50">
        <f>SUM(CG16:CG18)</f>
        <v>5</v>
      </c>
      <c r="CH21" s="50">
        <f>SUM(CH16:CH18)</f>
        <v>0</v>
      </c>
      <c r="CI21" s="86">
        <f>SUM(CI16:CI18)</f>
        <v>10</v>
      </c>
      <c r="CJ21" s="86">
        <f>SUM(CJ16:CJ18)</f>
        <v>15</v>
      </c>
      <c r="CK21" s="50">
        <f>SUM(CK16:CK18)</f>
        <v>4</v>
      </c>
      <c r="CL21" s="50"/>
      <c r="CM21" s="50">
        <f>SUM(CM16:CM18)</f>
        <v>2</v>
      </c>
      <c r="CN21" s="50">
        <f>SUM(CN16:CN18)</f>
        <v>4</v>
      </c>
      <c r="CO21" s="50">
        <f>SUM(CO16:CO18)</f>
        <v>23</v>
      </c>
      <c r="CP21" s="50">
        <f>SUM(CP16:CP18)</f>
        <v>147</v>
      </c>
      <c r="CQ21" s="1"/>
    </row>
    <row r="22" spans="1:94" ht="9" customHeight="1">
      <c r="A22" s="24"/>
      <c r="B22" s="25" t="s">
        <v>76</v>
      </c>
      <c r="C22" s="23"/>
      <c r="D22" s="23"/>
      <c r="E22" s="19"/>
      <c r="F22" s="19"/>
      <c r="G22" s="23"/>
      <c r="H22" s="23"/>
      <c r="I22" s="23"/>
      <c r="J22" s="23"/>
      <c r="K22" s="23"/>
      <c r="L22" s="23"/>
      <c r="M22" s="23"/>
      <c r="N22" s="23"/>
      <c r="O22" s="27"/>
      <c r="P22" s="25" t="s">
        <v>78</v>
      </c>
      <c r="Q22" s="25"/>
      <c r="R22" s="25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19"/>
      <c r="AD22" s="19"/>
      <c r="AE22" s="19"/>
      <c r="AF22" s="19"/>
      <c r="AG22" s="23"/>
      <c r="AH22" s="23"/>
      <c r="AI22" s="23"/>
      <c r="AJ22" s="23"/>
      <c r="AK22" s="19"/>
      <c r="AL22" s="31" t="s">
        <v>74</v>
      </c>
      <c r="AM22" s="46"/>
      <c r="AN22" s="25" t="s">
        <v>80</v>
      </c>
      <c r="AO22" s="25"/>
      <c r="AP22" s="23"/>
      <c r="AQ22" s="23"/>
      <c r="AR22" s="23"/>
      <c r="AS22" s="21"/>
      <c r="AT22" s="21"/>
      <c r="AU22" s="21"/>
      <c r="AV22" s="21"/>
      <c r="AW22" s="21"/>
      <c r="AX22" s="21"/>
      <c r="AY22" s="21"/>
      <c r="AZ22" s="21"/>
      <c r="BA22" s="21"/>
      <c r="BB22" s="19"/>
      <c r="BC22" s="19"/>
      <c r="BD22" s="230"/>
      <c r="BE22" s="231"/>
      <c r="BF22" s="232"/>
      <c r="BG22" s="25" t="s">
        <v>110</v>
      </c>
      <c r="BH22" s="25"/>
      <c r="BI22" s="19"/>
      <c r="BJ22" s="21"/>
      <c r="BK22" s="21"/>
      <c r="BL22" s="19"/>
      <c r="BM22" s="19"/>
      <c r="BN22" s="19"/>
      <c r="BO22" s="21"/>
      <c r="BP22" s="21"/>
      <c r="BQ22" s="21"/>
      <c r="BR22" s="21"/>
      <c r="BS22" s="21"/>
      <c r="BT22" s="21"/>
      <c r="BU22" s="21"/>
      <c r="BV22" s="19"/>
      <c r="BW22" s="19"/>
      <c r="BX22" s="21"/>
      <c r="BY22" s="21"/>
      <c r="BZ22" s="30"/>
      <c r="CA22" s="25" t="s">
        <v>109</v>
      </c>
      <c r="CB22" s="21"/>
      <c r="CC22" s="21"/>
      <c r="CD22" s="19"/>
      <c r="CE22" s="19"/>
      <c r="CF22" s="19"/>
      <c r="CG22" s="19"/>
      <c r="CH22" s="19"/>
      <c r="CI22" s="19"/>
      <c r="CJ22" s="19"/>
      <c r="CK22" s="19"/>
      <c r="CL22" s="19"/>
      <c r="CM22" s="29"/>
      <c r="CN22" s="25" t="s">
        <v>79</v>
      </c>
      <c r="CO22" s="19"/>
      <c r="CP22" s="19"/>
    </row>
    <row r="23" spans="1:94" ht="4.5" customHeight="1">
      <c r="A23" s="19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</row>
    <row r="24" spans="1:94" ht="9" customHeight="1">
      <c r="A24" s="197"/>
      <c r="B24" s="25" t="s">
        <v>225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32" t="s">
        <v>173</v>
      </c>
      <c r="P24" s="25" t="s">
        <v>174</v>
      </c>
      <c r="Q24" s="25"/>
      <c r="R24" s="2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27" t="s">
        <v>85</v>
      </c>
      <c r="BE24" s="228"/>
      <c r="BF24" s="229"/>
      <c r="BG24" s="25" t="s">
        <v>77</v>
      </c>
      <c r="BH24" s="25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33" t="s">
        <v>112</v>
      </c>
      <c r="CA24" s="25" t="s">
        <v>148</v>
      </c>
      <c r="CB24" s="19"/>
      <c r="CC24" s="19"/>
      <c r="CD24" s="19"/>
      <c r="CE24" s="19"/>
      <c r="CF24" s="49"/>
      <c r="CG24" s="25"/>
      <c r="CH24" s="19"/>
      <c r="CI24" s="19"/>
      <c r="CJ24" s="19"/>
      <c r="CK24" s="19"/>
      <c r="CL24" s="19"/>
      <c r="CM24" s="19"/>
      <c r="CN24" s="19"/>
      <c r="CO24" s="19"/>
      <c r="CP24" s="19"/>
    </row>
    <row r="25" spans="8:75" ht="12" customHeight="1">
      <c r="H25" s="58"/>
      <c r="I25" s="58"/>
      <c r="BV25" s="12"/>
      <c r="BW25" s="12"/>
    </row>
  </sheetData>
  <sheetProtection/>
  <mergeCells count="144">
    <mergeCell ref="CK18:CL18"/>
    <mergeCell ref="BQ16:BS16"/>
    <mergeCell ref="BT16:BU16"/>
    <mergeCell ref="CE6:CF7"/>
    <mergeCell ref="CF8:CF15"/>
    <mergeCell ref="CD6:CD15"/>
    <mergeCell ref="BV6:BX7"/>
    <mergeCell ref="CH8:CH15"/>
    <mergeCell ref="BQ18:BS18"/>
    <mergeCell ref="CK16:CL16"/>
    <mergeCell ref="CP6:CP15"/>
    <mergeCell ref="CI8:CI9"/>
    <mergeCell ref="CG6:CG9"/>
    <mergeCell ref="CN6:CN15"/>
    <mergeCell ref="CO6:CO15"/>
    <mergeCell ref="CM6:CM9"/>
    <mergeCell ref="CH6:CL7"/>
    <mergeCell ref="CK8:CL15"/>
    <mergeCell ref="BT17:BU17"/>
    <mergeCell ref="BQ17:BS17"/>
    <mergeCell ref="BW8:BW15"/>
    <mergeCell ref="BM17:BN17"/>
    <mergeCell ref="CK17:CL17"/>
    <mergeCell ref="BK8:BK15"/>
    <mergeCell ref="CC8:CC15"/>
    <mergeCell ref="AG8:AG15"/>
    <mergeCell ref="AK6:AN7"/>
    <mergeCell ref="BM8:BN15"/>
    <mergeCell ref="CJ8:CJ15"/>
    <mergeCell ref="CB8:CB15"/>
    <mergeCell ref="CE8:CE15"/>
    <mergeCell ref="AI6:AJ15"/>
    <mergeCell ref="AR8:AS15"/>
    <mergeCell ref="AK8:AK15"/>
    <mergeCell ref="CA8:CA15"/>
    <mergeCell ref="AE6:AH7"/>
    <mergeCell ref="AQ6:AW7"/>
    <mergeCell ref="BG6:BK7"/>
    <mergeCell ref="AZ8:BB9"/>
    <mergeCell ref="AY8:AY15"/>
    <mergeCell ref="BC8:BC15"/>
    <mergeCell ref="AT8:AV15"/>
    <mergeCell ref="AH8:AH15"/>
    <mergeCell ref="BD6:BF9"/>
    <mergeCell ref="AE8:AF15"/>
    <mergeCell ref="Y17:Z17"/>
    <mergeCell ref="BZ6:CC7"/>
    <mergeCell ref="AE17:AF17"/>
    <mergeCell ref="AI17:AJ17"/>
    <mergeCell ref="AA8:AB9"/>
    <mergeCell ref="AT17:AV17"/>
    <mergeCell ref="AN8:AN15"/>
    <mergeCell ref="AQ8:AQ15"/>
    <mergeCell ref="AI16:AJ16"/>
    <mergeCell ref="AC6:AD15"/>
    <mergeCell ref="Y8:Z9"/>
    <mergeCell ref="T6:AB7"/>
    <mergeCell ref="W8:X15"/>
    <mergeCell ref="O8:O15"/>
    <mergeCell ref="P8:P9"/>
    <mergeCell ref="BZ8:BZ15"/>
    <mergeCell ref="BL8:BL15"/>
    <mergeCell ref="AW8:AW9"/>
    <mergeCell ref="AY6:BC7"/>
    <mergeCell ref="BX8:BX9"/>
    <mergeCell ref="M6:S7"/>
    <mergeCell ref="M8:N15"/>
    <mergeCell ref="H8:H15"/>
    <mergeCell ref="I8:J15"/>
    <mergeCell ref="D8:D15"/>
    <mergeCell ref="F6:F15"/>
    <mergeCell ref="A6:A9"/>
    <mergeCell ref="G6:J7"/>
    <mergeCell ref="B6:E7"/>
    <mergeCell ref="E8:E9"/>
    <mergeCell ref="B8:B9"/>
    <mergeCell ref="C8:C9"/>
    <mergeCell ref="G8:G15"/>
    <mergeCell ref="Y18:Z18"/>
    <mergeCell ref="BA18:BB18"/>
    <mergeCell ref="W18:X18"/>
    <mergeCell ref="AR18:AS18"/>
    <mergeCell ref="AL8:AM15"/>
    <mergeCell ref="AX6:AX15"/>
    <mergeCell ref="AI18:AJ18"/>
    <mergeCell ref="AO6:AP15"/>
    <mergeCell ref="AC16:AD16"/>
    <mergeCell ref="W17:X17"/>
    <mergeCell ref="I18:J18"/>
    <mergeCell ref="BY6:BY15"/>
    <mergeCell ref="BT18:BU18"/>
    <mergeCell ref="BI8:BI15"/>
    <mergeCell ref="BQ8:BS9"/>
    <mergeCell ref="BT6:BU15"/>
    <mergeCell ref="BL6:BS7"/>
    <mergeCell ref="BJ8:BJ9"/>
    <mergeCell ref="BG8:BH15"/>
    <mergeCell ref="K6:L15"/>
    <mergeCell ref="BO18:BP18"/>
    <mergeCell ref="BV8:BV15"/>
    <mergeCell ref="BM16:BN16"/>
    <mergeCell ref="BO17:BP17"/>
    <mergeCell ref="AZ16:BB16"/>
    <mergeCell ref="AZ17:BB17"/>
    <mergeCell ref="BO16:BP16"/>
    <mergeCell ref="BD17:BF17"/>
    <mergeCell ref="BO8:BP15"/>
    <mergeCell ref="BG17:BH17"/>
    <mergeCell ref="BM18:BN18"/>
    <mergeCell ref="AL17:AM17"/>
    <mergeCell ref="AO17:AP17"/>
    <mergeCell ref="AR17:AS17"/>
    <mergeCell ref="AR16:AS16"/>
    <mergeCell ref="AT16:AV16"/>
    <mergeCell ref="BG18:BH18"/>
    <mergeCell ref="I16:J16"/>
    <mergeCell ref="I17:J17"/>
    <mergeCell ref="Y16:Z16"/>
    <mergeCell ref="AO16:AP16"/>
    <mergeCell ref="AL16:AM16"/>
    <mergeCell ref="W16:X16"/>
    <mergeCell ref="T16:V16"/>
    <mergeCell ref="K17:L17"/>
    <mergeCell ref="M17:N17"/>
    <mergeCell ref="K16:L16"/>
    <mergeCell ref="BD24:BF24"/>
    <mergeCell ref="BD22:BF22"/>
    <mergeCell ref="AA17:AB17"/>
    <mergeCell ref="AC17:AD17"/>
    <mergeCell ref="AE18:AF18"/>
    <mergeCell ref="AA18:AB18"/>
    <mergeCell ref="AC18:AD18"/>
    <mergeCell ref="BD18:BF18"/>
    <mergeCell ref="AL18:AM18"/>
    <mergeCell ref="T18:U18"/>
    <mergeCell ref="T17:V17"/>
    <mergeCell ref="T8:V15"/>
    <mergeCell ref="M16:N16"/>
    <mergeCell ref="K18:L18"/>
    <mergeCell ref="Q18:S18"/>
    <mergeCell ref="M18:N18"/>
    <mergeCell ref="Q8:S9"/>
    <mergeCell ref="Q16:S16"/>
    <mergeCell ref="Q17:S17"/>
  </mergeCells>
  <printOptions horizontalCentered="1"/>
  <pageMargins left="0.1968503937007874" right="0.2755905511811024" top="0.2755905511811024" bottom="0.3937007874015748" header="0" footer="0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3"/>
  <sheetViews>
    <sheetView zoomScale="110" zoomScaleNormal="110" zoomScaleSheetLayoutView="100" zoomScalePageLayoutView="0" workbookViewId="0" topLeftCell="A1">
      <pane ySplit="7" topLeftCell="A45" activePane="bottomLeft" state="frozen"/>
      <selection pane="topLeft" activeCell="A1" sqref="A1"/>
      <selection pane="bottomLeft" activeCell="P65" sqref="P65"/>
    </sheetView>
  </sheetViews>
  <sheetFormatPr defaultColWidth="9.00390625" defaultRowHeight="12.75"/>
  <cols>
    <col min="2" max="2" width="49.00390625" style="0" customWidth="1"/>
    <col min="3" max="3" width="10.75390625" style="0" customWidth="1"/>
    <col min="4" max="4" width="7.125" style="0" customWidth="1"/>
    <col min="5" max="5" width="4.75390625" style="0" customWidth="1"/>
    <col min="6" max="6" width="4.875" style="0" customWidth="1"/>
    <col min="7" max="7" width="4.375" style="0" hidden="1" customWidth="1"/>
    <col min="8" max="8" width="5.625" style="0" customWidth="1"/>
    <col min="9" max="9" width="6.00390625" style="0" customWidth="1"/>
    <col min="10" max="15" width="5.75390625" style="0" customWidth="1"/>
    <col min="16" max="16" width="6.00390625" style="0" customWidth="1"/>
    <col min="17" max="17" width="5.125" style="0" customWidth="1"/>
    <col min="18" max="18" width="4.875" style="0" customWidth="1"/>
    <col min="19" max="19" width="6.00390625" style="0" customWidth="1"/>
  </cols>
  <sheetData>
    <row r="1" spans="1:15" ht="16.5" customHeight="1">
      <c r="A1" s="287" t="s">
        <v>220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s="6" customFormat="1" ht="10.5" customHeight="1">
      <c r="A2" s="292" t="s">
        <v>63</v>
      </c>
      <c r="B2" s="295" t="s">
        <v>149</v>
      </c>
      <c r="C2" s="298" t="s">
        <v>116</v>
      </c>
      <c r="D2" s="301" t="s">
        <v>117</v>
      </c>
      <c r="E2" s="302"/>
      <c r="F2" s="302"/>
      <c r="G2" s="302"/>
      <c r="H2" s="302"/>
      <c r="I2" s="303"/>
      <c r="J2" s="302" t="s">
        <v>206</v>
      </c>
      <c r="K2" s="302"/>
      <c r="L2" s="302"/>
      <c r="M2" s="302"/>
      <c r="N2" s="302"/>
      <c r="O2" s="303"/>
    </row>
    <row r="3" spans="1:15" s="6" customFormat="1" ht="9.75" customHeight="1">
      <c r="A3" s="293"/>
      <c r="B3" s="296"/>
      <c r="C3" s="299"/>
      <c r="D3" s="298" t="s">
        <v>150</v>
      </c>
      <c r="E3" s="289" t="s">
        <v>207</v>
      </c>
      <c r="F3" s="306" t="s">
        <v>118</v>
      </c>
      <c r="G3" s="307"/>
      <c r="H3" s="307"/>
      <c r="I3" s="308"/>
      <c r="J3" s="314"/>
      <c r="K3" s="314"/>
      <c r="L3" s="314"/>
      <c r="M3" s="314"/>
      <c r="N3" s="314"/>
      <c r="O3" s="315"/>
    </row>
    <row r="4" spans="1:15" s="6" customFormat="1" ht="9" customHeight="1">
      <c r="A4" s="293"/>
      <c r="B4" s="296"/>
      <c r="C4" s="299"/>
      <c r="D4" s="299"/>
      <c r="E4" s="290"/>
      <c r="F4" s="298" t="s">
        <v>151</v>
      </c>
      <c r="G4" s="304"/>
      <c r="H4" s="304"/>
      <c r="I4" s="305"/>
      <c r="J4" s="309" t="s">
        <v>113</v>
      </c>
      <c r="K4" s="310"/>
      <c r="L4" s="309" t="s">
        <v>114</v>
      </c>
      <c r="M4" s="310"/>
      <c r="N4" s="309" t="s">
        <v>115</v>
      </c>
      <c r="O4" s="316"/>
    </row>
    <row r="5" spans="1:15" s="6" customFormat="1" ht="12" customHeight="1">
      <c r="A5" s="293"/>
      <c r="B5" s="296"/>
      <c r="C5" s="299"/>
      <c r="D5" s="299"/>
      <c r="E5" s="290"/>
      <c r="F5" s="299"/>
      <c r="G5" s="317" t="s">
        <v>119</v>
      </c>
      <c r="H5" s="289" t="s">
        <v>205</v>
      </c>
      <c r="I5" s="320" t="s">
        <v>120</v>
      </c>
      <c r="J5" s="51" t="s">
        <v>121</v>
      </c>
      <c r="K5" s="51" t="s">
        <v>122</v>
      </c>
      <c r="L5" s="72" t="s">
        <v>123</v>
      </c>
      <c r="M5" s="72" t="s">
        <v>124</v>
      </c>
      <c r="N5" s="72" t="s">
        <v>125</v>
      </c>
      <c r="O5" s="74" t="s">
        <v>126</v>
      </c>
    </row>
    <row r="6" spans="1:16" s="6" customFormat="1" ht="9.75" customHeight="1">
      <c r="A6" s="293"/>
      <c r="B6" s="296"/>
      <c r="C6" s="299"/>
      <c r="D6" s="299"/>
      <c r="E6" s="290"/>
      <c r="F6" s="299"/>
      <c r="G6" s="318"/>
      <c r="H6" s="290"/>
      <c r="I6" s="321"/>
      <c r="J6" s="103" t="s">
        <v>181</v>
      </c>
      <c r="K6" s="103" t="s">
        <v>182</v>
      </c>
      <c r="L6" s="103" t="s">
        <v>181</v>
      </c>
      <c r="M6" s="103" t="s">
        <v>181</v>
      </c>
      <c r="N6" s="103" t="s">
        <v>181</v>
      </c>
      <c r="O6" s="130" t="s">
        <v>181</v>
      </c>
      <c r="P6" s="104"/>
    </row>
    <row r="7" spans="1:16" s="6" customFormat="1" ht="27" customHeight="1">
      <c r="A7" s="294"/>
      <c r="B7" s="297"/>
      <c r="C7" s="300"/>
      <c r="D7" s="300"/>
      <c r="E7" s="291"/>
      <c r="F7" s="300"/>
      <c r="G7" s="319"/>
      <c r="H7" s="291"/>
      <c r="I7" s="322"/>
      <c r="J7" s="105">
        <v>16</v>
      </c>
      <c r="K7" s="105">
        <v>23</v>
      </c>
      <c r="L7" s="105">
        <v>16</v>
      </c>
      <c r="M7" s="105">
        <v>24</v>
      </c>
      <c r="N7" s="105">
        <v>13</v>
      </c>
      <c r="O7" s="99">
        <v>17</v>
      </c>
      <c r="P7" s="104"/>
    </row>
    <row r="8" spans="1:16" s="6" customFormat="1" ht="11.25" customHeight="1">
      <c r="A8" s="94"/>
      <c r="B8" s="95"/>
      <c r="C8" s="96"/>
      <c r="D8" s="96"/>
      <c r="E8" s="93"/>
      <c r="F8" s="96"/>
      <c r="G8" s="97"/>
      <c r="H8" s="93"/>
      <c r="I8" s="98"/>
      <c r="J8" s="105">
        <v>16</v>
      </c>
      <c r="K8" s="105">
        <v>23</v>
      </c>
      <c r="L8" s="105">
        <v>16</v>
      </c>
      <c r="M8" s="105">
        <v>24</v>
      </c>
      <c r="N8" s="105">
        <v>13</v>
      </c>
      <c r="O8" s="99">
        <v>17</v>
      </c>
      <c r="P8" s="104"/>
    </row>
    <row r="9" spans="1:15" s="10" customFormat="1" ht="9.75" customHeight="1">
      <c r="A9" s="5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7</v>
      </c>
      <c r="I9" s="14" t="s">
        <v>208</v>
      </c>
      <c r="J9" s="60">
        <v>9</v>
      </c>
      <c r="K9" s="60">
        <v>10</v>
      </c>
      <c r="L9" s="60">
        <v>11</v>
      </c>
      <c r="M9" s="60">
        <v>12</v>
      </c>
      <c r="N9" s="60">
        <v>13</v>
      </c>
      <c r="O9" s="13">
        <v>14</v>
      </c>
    </row>
    <row r="10" spans="1:17" s="6" customFormat="1" ht="14.25" customHeight="1">
      <c r="A10" s="140" t="s">
        <v>70</v>
      </c>
      <c r="B10" s="135" t="s">
        <v>127</v>
      </c>
      <c r="C10" s="174" t="s">
        <v>228</v>
      </c>
      <c r="D10" s="137">
        <f>SUM(D11:D16)</f>
        <v>726</v>
      </c>
      <c r="E10" s="137">
        <f>SUM(E11:E16)</f>
        <v>242</v>
      </c>
      <c r="F10" s="137">
        <f>SUM(F11:F16)</f>
        <v>484</v>
      </c>
      <c r="G10" s="137" t="e">
        <f>#REF!-#REF!</f>
        <v>#REF!</v>
      </c>
      <c r="H10" s="137">
        <f>SUM(H11:H16)</f>
        <v>344</v>
      </c>
      <c r="I10" s="142"/>
      <c r="J10" s="139">
        <f aca="true" t="shared" si="0" ref="J10:O10">SUM(J11:J16)</f>
        <v>56</v>
      </c>
      <c r="K10" s="139">
        <f t="shared" si="0"/>
        <v>68</v>
      </c>
      <c r="L10" s="139">
        <f t="shared" si="0"/>
        <v>64</v>
      </c>
      <c r="M10" s="139">
        <f t="shared" si="0"/>
        <v>152</v>
      </c>
      <c r="N10" s="139">
        <f t="shared" si="0"/>
        <v>52</v>
      </c>
      <c r="O10" s="137">
        <f t="shared" si="0"/>
        <v>92</v>
      </c>
      <c r="P10" s="106"/>
      <c r="Q10" s="77"/>
    </row>
    <row r="11" spans="1:16" s="6" customFormat="1" ht="9.75" customHeight="1">
      <c r="A11" s="35" t="s">
        <v>65</v>
      </c>
      <c r="B11" s="36" t="s">
        <v>81</v>
      </c>
      <c r="C11" s="175" t="s">
        <v>152</v>
      </c>
      <c r="D11" s="100">
        <f>E11+F11</f>
        <v>60</v>
      </c>
      <c r="E11" s="100">
        <v>12</v>
      </c>
      <c r="F11" s="99">
        <f>J11+K11+L11+M11+N11+O11</f>
        <v>48</v>
      </c>
      <c r="G11" s="100" t="e">
        <f>#REF!-#REF!</f>
        <v>#REF!</v>
      </c>
      <c r="H11" s="100">
        <v>4</v>
      </c>
      <c r="I11" s="107"/>
      <c r="J11" s="108"/>
      <c r="K11" s="108"/>
      <c r="L11" s="108"/>
      <c r="M11" s="108">
        <v>48</v>
      </c>
      <c r="N11" s="109"/>
      <c r="O11" s="100"/>
      <c r="P11" s="106"/>
    </row>
    <row r="12" spans="1:16" s="6" customFormat="1" ht="9.75" customHeight="1">
      <c r="A12" s="37" t="s">
        <v>72</v>
      </c>
      <c r="B12" s="38" t="s">
        <v>88</v>
      </c>
      <c r="C12" s="176" t="s">
        <v>152</v>
      </c>
      <c r="D12" s="100">
        <f>E12+F12</f>
        <v>60</v>
      </c>
      <c r="E12" s="100">
        <v>12</v>
      </c>
      <c r="F12" s="99">
        <f>J12+K12+L12+M12+N12+O12</f>
        <v>48</v>
      </c>
      <c r="G12" s="100" t="e">
        <f>#REF!-#REF!</f>
        <v>#REF!</v>
      </c>
      <c r="H12" s="112">
        <v>10</v>
      </c>
      <c r="I12" s="110"/>
      <c r="J12" s="108"/>
      <c r="K12" s="111"/>
      <c r="L12" s="108"/>
      <c r="M12" s="108">
        <v>48</v>
      </c>
      <c r="N12" s="109"/>
      <c r="O12" s="100"/>
      <c r="P12" s="106"/>
    </row>
    <row r="13" spans="1:121" s="7" customFormat="1" ht="9.75" customHeight="1">
      <c r="A13" s="35" t="s">
        <v>66</v>
      </c>
      <c r="B13" s="36" t="s">
        <v>67</v>
      </c>
      <c r="C13" s="175" t="s">
        <v>217</v>
      </c>
      <c r="D13" s="100">
        <f>E13+F13</f>
        <v>192</v>
      </c>
      <c r="E13" s="100">
        <v>24</v>
      </c>
      <c r="F13" s="99">
        <f>J13+K13+L13+M13+N13+O13</f>
        <v>168</v>
      </c>
      <c r="G13" s="100" t="e">
        <f>#REF!-#REF!</f>
        <v>#REF!</v>
      </c>
      <c r="H13" s="100">
        <v>168</v>
      </c>
      <c r="I13" s="107"/>
      <c r="J13" s="108">
        <v>28</v>
      </c>
      <c r="K13" s="108">
        <v>34</v>
      </c>
      <c r="L13" s="108">
        <v>32</v>
      </c>
      <c r="M13" s="108">
        <v>28</v>
      </c>
      <c r="N13" s="109">
        <v>26</v>
      </c>
      <c r="O13" s="100">
        <v>20</v>
      </c>
      <c r="P13" s="10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</row>
    <row r="14" spans="1:16" s="6" customFormat="1" ht="9.75" customHeight="1">
      <c r="A14" s="39" t="s">
        <v>82</v>
      </c>
      <c r="B14" s="40" t="s">
        <v>68</v>
      </c>
      <c r="C14" s="176" t="s">
        <v>202</v>
      </c>
      <c r="D14" s="128">
        <v>336</v>
      </c>
      <c r="E14" s="112">
        <v>168</v>
      </c>
      <c r="F14" s="99">
        <f>J14+K14+L14+M14+N14+O14</f>
        <v>168</v>
      </c>
      <c r="G14" s="100" t="e">
        <f>#REF!-#REF!</f>
        <v>#REF!</v>
      </c>
      <c r="H14" s="112">
        <v>156</v>
      </c>
      <c r="I14" s="110"/>
      <c r="J14" s="111">
        <v>28</v>
      </c>
      <c r="K14" s="108">
        <v>34</v>
      </c>
      <c r="L14" s="111">
        <v>32</v>
      </c>
      <c r="M14" s="111">
        <v>28</v>
      </c>
      <c r="N14" s="109">
        <v>26</v>
      </c>
      <c r="O14" s="112">
        <v>20</v>
      </c>
      <c r="P14" s="106"/>
    </row>
    <row r="15" spans="1:16" s="6" customFormat="1" ht="9.75" customHeight="1">
      <c r="A15" s="39" t="s">
        <v>175</v>
      </c>
      <c r="B15" s="36" t="s">
        <v>176</v>
      </c>
      <c r="C15" s="176" t="s">
        <v>195</v>
      </c>
      <c r="D15" s="100">
        <f>E15+F15</f>
        <v>78</v>
      </c>
      <c r="E15" s="112">
        <v>26</v>
      </c>
      <c r="F15" s="99">
        <f>J15+K15+L15+M15+N15+O15</f>
        <v>52</v>
      </c>
      <c r="G15" s="100" t="e">
        <f>#REF!-#REF!</f>
        <v>#REF!</v>
      </c>
      <c r="H15" s="112">
        <v>6</v>
      </c>
      <c r="I15" s="110"/>
      <c r="J15" s="111"/>
      <c r="K15" s="108"/>
      <c r="L15" s="111"/>
      <c r="M15" s="111"/>
      <c r="N15" s="108"/>
      <c r="O15" s="112">
        <v>52</v>
      </c>
      <c r="P15" s="113"/>
    </row>
    <row r="16" spans="1:16" s="6" customFormat="1" ht="9.75" customHeight="1" hidden="1">
      <c r="A16" s="172"/>
      <c r="B16" s="92"/>
      <c r="C16" s="176" t="s">
        <v>209</v>
      </c>
      <c r="D16" s="112"/>
      <c r="E16" s="112"/>
      <c r="F16" s="128"/>
      <c r="G16" s="100"/>
      <c r="H16" s="112"/>
      <c r="I16" s="110"/>
      <c r="J16" s="111"/>
      <c r="K16" s="108"/>
      <c r="L16" s="111"/>
      <c r="M16" s="111"/>
      <c r="N16" s="108"/>
      <c r="O16" s="173"/>
      <c r="P16" s="113"/>
    </row>
    <row r="17" spans="1:121" s="8" customFormat="1" ht="13.5" customHeight="1">
      <c r="A17" s="134" t="s">
        <v>71</v>
      </c>
      <c r="B17" s="135" t="s">
        <v>128</v>
      </c>
      <c r="C17" s="177" t="s">
        <v>197</v>
      </c>
      <c r="D17" s="136">
        <v>432</v>
      </c>
      <c r="E17" s="136">
        <f>SUM(E18:E20)</f>
        <v>144</v>
      </c>
      <c r="F17" s="136">
        <v>288</v>
      </c>
      <c r="G17" s="137"/>
      <c r="H17" s="137">
        <f>SUM(H18:H20)</f>
        <v>82</v>
      </c>
      <c r="I17" s="138"/>
      <c r="J17" s="137">
        <f aca="true" t="shared" si="1" ref="J17:O17">SUM(J18:J20)</f>
        <v>52</v>
      </c>
      <c r="K17" s="137">
        <f t="shared" si="1"/>
        <v>90</v>
      </c>
      <c r="L17" s="137">
        <f t="shared" si="1"/>
        <v>146</v>
      </c>
      <c r="M17" s="137">
        <f t="shared" si="1"/>
        <v>0</v>
      </c>
      <c r="N17" s="137">
        <f t="shared" si="1"/>
        <v>0</v>
      </c>
      <c r="O17" s="137">
        <f t="shared" si="1"/>
        <v>0</v>
      </c>
      <c r="P17" s="104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</row>
    <row r="18" spans="1:121" s="7" customFormat="1" ht="9.75" customHeight="1">
      <c r="A18" s="35" t="s">
        <v>69</v>
      </c>
      <c r="B18" s="36" t="s">
        <v>157</v>
      </c>
      <c r="C18" s="162" t="s">
        <v>211</v>
      </c>
      <c r="D18" s="47">
        <f>E18+F18</f>
        <v>213</v>
      </c>
      <c r="E18" s="100">
        <f>F18/2</f>
        <v>71</v>
      </c>
      <c r="F18" s="100">
        <v>142</v>
      </c>
      <c r="G18" s="100" t="e">
        <f>#REF!-#REF!</f>
        <v>#REF!</v>
      </c>
      <c r="H18" s="100">
        <v>42</v>
      </c>
      <c r="I18" s="107"/>
      <c r="J18" s="108">
        <v>52</v>
      </c>
      <c r="K18" s="108">
        <v>90</v>
      </c>
      <c r="L18" s="108"/>
      <c r="M18" s="108"/>
      <c r="N18" s="109"/>
      <c r="O18" s="100"/>
      <c r="P18" s="104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</row>
    <row r="19" spans="1:121" s="7" customFormat="1" ht="9.75" customHeight="1">
      <c r="A19" s="35" t="s">
        <v>83</v>
      </c>
      <c r="B19" s="36" t="s">
        <v>159</v>
      </c>
      <c r="C19" s="162" t="s">
        <v>231</v>
      </c>
      <c r="D19" s="47">
        <f>E19+F19</f>
        <v>114</v>
      </c>
      <c r="E19" s="100">
        <f>F19/2</f>
        <v>38</v>
      </c>
      <c r="F19" s="100">
        <v>76</v>
      </c>
      <c r="G19" s="100"/>
      <c r="H19" s="100">
        <v>10</v>
      </c>
      <c r="I19" s="107"/>
      <c r="J19" s="108"/>
      <c r="K19" s="108"/>
      <c r="L19" s="108">
        <v>76</v>
      </c>
      <c r="M19" s="108"/>
      <c r="N19" s="109"/>
      <c r="O19" s="100"/>
      <c r="P19" s="104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</row>
    <row r="20" spans="1:121" s="7" customFormat="1" ht="9.75" customHeight="1">
      <c r="A20" s="35" t="s">
        <v>158</v>
      </c>
      <c r="B20" s="36" t="s">
        <v>203</v>
      </c>
      <c r="C20" s="162" t="s">
        <v>196</v>
      </c>
      <c r="D20" s="47">
        <f>E20+F20</f>
        <v>105</v>
      </c>
      <c r="E20" s="100">
        <f>F20/2</f>
        <v>35</v>
      </c>
      <c r="F20" s="100">
        <f>J20+K20+L20+M20+N20+O20</f>
        <v>70</v>
      </c>
      <c r="G20" s="100" t="e">
        <f>#REF!-#REF!</f>
        <v>#REF!</v>
      </c>
      <c r="H20" s="100">
        <v>30</v>
      </c>
      <c r="I20" s="107"/>
      <c r="J20" s="108"/>
      <c r="K20" s="108"/>
      <c r="L20" s="196">
        <v>70</v>
      </c>
      <c r="M20" s="108"/>
      <c r="N20" s="109"/>
      <c r="O20" s="100"/>
      <c r="P20" s="104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</row>
    <row r="21" spans="1:121" s="7" customFormat="1" ht="9.75" customHeight="1">
      <c r="A21" s="132" t="s">
        <v>89</v>
      </c>
      <c r="B21" s="155" t="s">
        <v>90</v>
      </c>
      <c r="C21" s="178" t="s">
        <v>227</v>
      </c>
      <c r="D21" s="131">
        <f>D22+D37</f>
        <v>4278</v>
      </c>
      <c r="E21" s="131">
        <f aca="true" t="shared" si="2" ref="E21:O21">E37+E22</f>
        <v>1126</v>
      </c>
      <c r="F21" s="131">
        <f t="shared" si="2"/>
        <v>3152</v>
      </c>
      <c r="G21" s="131" t="e">
        <f t="shared" si="2"/>
        <v>#REF!</v>
      </c>
      <c r="H21" s="131">
        <f t="shared" si="2"/>
        <v>748</v>
      </c>
      <c r="I21" s="131">
        <f t="shared" si="2"/>
        <v>40</v>
      </c>
      <c r="J21" s="133">
        <f t="shared" si="2"/>
        <v>468</v>
      </c>
      <c r="K21" s="133">
        <f t="shared" si="2"/>
        <v>670</v>
      </c>
      <c r="L21" s="133">
        <f t="shared" si="2"/>
        <v>366</v>
      </c>
      <c r="M21" s="133">
        <f t="shared" si="2"/>
        <v>712</v>
      </c>
      <c r="N21" s="133">
        <f t="shared" si="2"/>
        <v>416</v>
      </c>
      <c r="O21" s="131">
        <f t="shared" si="2"/>
        <v>520</v>
      </c>
      <c r="P21" s="104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</row>
    <row r="22" spans="1:121" s="7" customFormat="1" ht="9.75" customHeight="1">
      <c r="A22" s="140" t="s">
        <v>91</v>
      </c>
      <c r="B22" s="141" t="s">
        <v>219</v>
      </c>
      <c r="C22" s="143" t="s">
        <v>218</v>
      </c>
      <c r="D22" s="137">
        <f>D23+D24+D25+D26+D27+D28+D29+D30+D31+D32+D33+D34+D35+D36</f>
        <v>1860</v>
      </c>
      <c r="E22" s="137">
        <f aca="true" t="shared" si="3" ref="E22:O22">E23+E24+E25+E26+E27+E28+E29+E30+E31+E32+E33+E34+E35+E36</f>
        <v>620</v>
      </c>
      <c r="F22" s="137">
        <f t="shared" si="3"/>
        <v>1240</v>
      </c>
      <c r="G22" s="137" t="e">
        <f t="shared" si="3"/>
        <v>#REF!</v>
      </c>
      <c r="H22" s="137">
        <f t="shared" si="3"/>
        <v>412</v>
      </c>
      <c r="I22" s="137">
        <f t="shared" si="3"/>
        <v>0</v>
      </c>
      <c r="J22" s="137">
        <f t="shared" si="3"/>
        <v>288</v>
      </c>
      <c r="K22" s="137">
        <f t="shared" si="3"/>
        <v>218</v>
      </c>
      <c r="L22" s="137">
        <f t="shared" si="3"/>
        <v>276</v>
      </c>
      <c r="M22" s="137">
        <f t="shared" si="3"/>
        <v>88</v>
      </c>
      <c r="N22" s="137">
        <f t="shared" si="3"/>
        <v>272</v>
      </c>
      <c r="O22" s="137">
        <f t="shared" si="3"/>
        <v>98</v>
      </c>
      <c r="P22" s="104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</row>
    <row r="23" spans="1:121" s="7" customFormat="1" ht="22.5">
      <c r="A23" s="35" t="s">
        <v>92</v>
      </c>
      <c r="B23" s="36" t="s">
        <v>204</v>
      </c>
      <c r="C23" s="162" t="s">
        <v>212</v>
      </c>
      <c r="D23" s="47">
        <f aca="true" t="shared" si="4" ref="D23:D32">E23+F23</f>
        <v>174</v>
      </c>
      <c r="E23" s="100">
        <v>58</v>
      </c>
      <c r="F23" s="100">
        <f aca="true" t="shared" si="5" ref="F23:F32">J23+K23+L23+M23+N23+O23</f>
        <v>116</v>
      </c>
      <c r="G23" s="99" t="e">
        <f>#REF!-#REF!</f>
        <v>#REF!</v>
      </c>
      <c r="H23" s="100">
        <v>40</v>
      </c>
      <c r="I23" s="107"/>
      <c r="J23" s="108">
        <v>76</v>
      </c>
      <c r="K23" s="108">
        <v>40</v>
      </c>
      <c r="L23" s="108"/>
      <c r="M23" s="108"/>
      <c r="N23" s="109"/>
      <c r="O23" s="100"/>
      <c r="P23" s="114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</row>
    <row r="24" spans="1:121" s="9" customFormat="1" ht="9.75" customHeight="1">
      <c r="A24" s="41" t="s">
        <v>93</v>
      </c>
      <c r="B24" s="40" t="s">
        <v>160</v>
      </c>
      <c r="C24" s="179" t="s">
        <v>196</v>
      </c>
      <c r="D24" s="47">
        <f t="shared" si="4"/>
        <v>123</v>
      </c>
      <c r="E24" s="100">
        <f aca="true" t="shared" si="6" ref="E24:E32">F24/2</f>
        <v>41</v>
      </c>
      <c r="F24" s="100">
        <f t="shared" si="5"/>
        <v>82</v>
      </c>
      <c r="G24" s="99" t="e">
        <f>#REF!-#REF!</f>
        <v>#REF!</v>
      </c>
      <c r="H24" s="129">
        <v>30</v>
      </c>
      <c r="I24" s="115"/>
      <c r="J24" s="108">
        <v>82</v>
      </c>
      <c r="K24" s="116"/>
      <c r="L24" s="108"/>
      <c r="M24" s="108"/>
      <c r="N24" s="109"/>
      <c r="O24" s="100"/>
      <c r="P24" s="114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</row>
    <row r="25" spans="1:121" s="7" customFormat="1" ht="9.75" customHeight="1">
      <c r="A25" s="35" t="s">
        <v>94</v>
      </c>
      <c r="B25" s="36" t="s">
        <v>161</v>
      </c>
      <c r="C25" s="162" t="s">
        <v>196</v>
      </c>
      <c r="D25" s="47">
        <f t="shared" si="4"/>
        <v>144</v>
      </c>
      <c r="E25" s="100">
        <f t="shared" si="6"/>
        <v>48</v>
      </c>
      <c r="F25" s="100">
        <f t="shared" si="5"/>
        <v>96</v>
      </c>
      <c r="G25" s="99" t="e">
        <f>#REF!-#REF!</f>
        <v>#REF!</v>
      </c>
      <c r="H25" s="100">
        <v>26</v>
      </c>
      <c r="I25" s="107"/>
      <c r="J25" s="108"/>
      <c r="K25" s="108"/>
      <c r="L25" s="108">
        <v>96</v>
      </c>
      <c r="M25" s="108"/>
      <c r="N25" s="109"/>
      <c r="O25" s="100"/>
      <c r="P25" s="114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</row>
    <row r="26" spans="1:121" s="7" customFormat="1" ht="22.5">
      <c r="A26" s="35" t="s">
        <v>95</v>
      </c>
      <c r="B26" s="36" t="s">
        <v>162</v>
      </c>
      <c r="C26" s="162" t="s">
        <v>215</v>
      </c>
      <c r="D26" s="47">
        <f t="shared" si="4"/>
        <v>72</v>
      </c>
      <c r="E26" s="100">
        <f t="shared" si="6"/>
        <v>24</v>
      </c>
      <c r="F26" s="100">
        <f t="shared" si="5"/>
        <v>48</v>
      </c>
      <c r="G26" s="99" t="e">
        <f>#REF!-#REF!</f>
        <v>#REF!</v>
      </c>
      <c r="H26" s="100">
        <v>10</v>
      </c>
      <c r="I26" s="107"/>
      <c r="J26" s="108"/>
      <c r="K26" s="108"/>
      <c r="L26" s="108"/>
      <c r="M26" s="108">
        <v>24</v>
      </c>
      <c r="N26" s="109">
        <v>24</v>
      </c>
      <c r="O26" s="100"/>
      <c r="P26" s="114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</row>
    <row r="27" spans="1:16" s="6" customFormat="1" ht="9.75" customHeight="1">
      <c r="A27" s="35" t="s">
        <v>96</v>
      </c>
      <c r="B27" s="36" t="s">
        <v>163</v>
      </c>
      <c r="C27" s="162" t="s">
        <v>212</v>
      </c>
      <c r="D27" s="47">
        <f t="shared" si="4"/>
        <v>198</v>
      </c>
      <c r="E27" s="100">
        <f t="shared" si="6"/>
        <v>66</v>
      </c>
      <c r="F27" s="100">
        <f t="shared" si="5"/>
        <v>132</v>
      </c>
      <c r="G27" s="99" t="e">
        <f>#REF!-#REF!</f>
        <v>#REF!</v>
      </c>
      <c r="H27" s="100">
        <v>54</v>
      </c>
      <c r="I27" s="100"/>
      <c r="J27" s="108"/>
      <c r="K27" s="108"/>
      <c r="L27" s="108">
        <v>68</v>
      </c>
      <c r="M27" s="108">
        <v>64</v>
      </c>
      <c r="N27" s="109"/>
      <c r="O27" s="100"/>
      <c r="P27" s="114"/>
    </row>
    <row r="28" spans="1:16" s="6" customFormat="1" ht="9.75" customHeight="1">
      <c r="A28" s="39" t="s">
        <v>97</v>
      </c>
      <c r="B28" s="36" t="s">
        <v>164</v>
      </c>
      <c r="C28" s="162" t="s">
        <v>212</v>
      </c>
      <c r="D28" s="47">
        <f t="shared" si="4"/>
        <v>213</v>
      </c>
      <c r="E28" s="100">
        <f t="shared" si="6"/>
        <v>71</v>
      </c>
      <c r="F28" s="100">
        <f t="shared" si="5"/>
        <v>142</v>
      </c>
      <c r="G28" s="99" t="e">
        <f>#REF!-#REF!</f>
        <v>#REF!</v>
      </c>
      <c r="H28" s="100">
        <v>70</v>
      </c>
      <c r="I28" s="100"/>
      <c r="J28" s="108"/>
      <c r="K28" s="196">
        <v>86</v>
      </c>
      <c r="L28" s="196">
        <v>56</v>
      </c>
      <c r="M28" s="108"/>
      <c r="N28" s="109"/>
      <c r="O28" s="100"/>
      <c r="P28" s="114"/>
    </row>
    <row r="29" spans="1:16" s="6" customFormat="1" ht="9.75" customHeight="1">
      <c r="A29" s="39" t="s">
        <v>98</v>
      </c>
      <c r="B29" s="36" t="s">
        <v>165</v>
      </c>
      <c r="C29" s="162" t="s">
        <v>212</v>
      </c>
      <c r="D29" s="47">
        <f t="shared" si="4"/>
        <v>177</v>
      </c>
      <c r="E29" s="100">
        <f t="shared" si="6"/>
        <v>59</v>
      </c>
      <c r="F29" s="100">
        <f t="shared" si="5"/>
        <v>118</v>
      </c>
      <c r="G29" s="99" t="e">
        <f>#REF!-#REF!</f>
        <v>#REF!</v>
      </c>
      <c r="H29" s="100">
        <v>40</v>
      </c>
      <c r="I29" s="100"/>
      <c r="J29" s="108">
        <v>76</v>
      </c>
      <c r="K29" s="108">
        <v>42</v>
      </c>
      <c r="L29" s="108"/>
      <c r="M29" s="108"/>
      <c r="N29" s="109"/>
      <c r="O29" s="100"/>
      <c r="P29" s="114"/>
    </row>
    <row r="30" spans="1:16" s="6" customFormat="1" ht="9.75" customHeight="1">
      <c r="A30" s="39" t="s">
        <v>99</v>
      </c>
      <c r="B30" s="36" t="s">
        <v>166</v>
      </c>
      <c r="C30" s="162" t="s">
        <v>152</v>
      </c>
      <c r="D30" s="47">
        <f t="shared" si="4"/>
        <v>81</v>
      </c>
      <c r="E30" s="100">
        <f t="shared" si="6"/>
        <v>27</v>
      </c>
      <c r="F30" s="100">
        <f t="shared" si="5"/>
        <v>54</v>
      </c>
      <c r="G30" s="99" t="e">
        <f>#REF!-#REF!</f>
        <v>#REF!</v>
      </c>
      <c r="H30" s="100">
        <v>20</v>
      </c>
      <c r="I30" s="100"/>
      <c r="J30" s="108">
        <v>54</v>
      </c>
      <c r="K30" s="108"/>
      <c r="L30" s="108"/>
      <c r="M30" s="108"/>
      <c r="N30" s="109"/>
      <c r="O30" s="100"/>
      <c r="P30" s="114"/>
    </row>
    <row r="31" spans="1:16" s="6" customFormat="1" ht="9.75" customHeight="1">
      <c r="A31" s="39" t="s">
        <v>100</v>
      </c>
      <c r="B31" s="36" t="s">
        <v>145</v>
      </c>
      <c r="C31" s="162" t="s">
        <v>152</v>
      </c>
      <c r="D31" s="47">
        <f>E31+F31</f>
        <v>84</v>
      </c>
      <c r="E31" s="100">
        <f>F31/2</f>
        <v>28</v>
      </c>
      <c r="F31" s="100">
        <f>J31+K31+L31+M31+N31+O31</f>
        <v>56</v>
      </c>
      <c r="G31" s="99"/>
      <c r="H31" s="100">
        <v>8</v>
      </c>
      <c r="I31" s="100"/>
      <c r="J31" s="108"/>
      <c r="K31" s="108"/>
      <c r="L31" s="108"/>
      <c r="M31" s="108"/>
      <c r="N31" s="109"/>
      <c r="O31" s="100">
        <v>56</v>
      </c>
      <c r="P31" s="114"/>
    </row>
    <row r="32" spans="1:17" s="6" customFormat="1" ht="9.75" customHeight="1">
      <c r="A32" s="39" t="s">
        <v>108</v>
      </c>
      <c r="B32" s="36" t="s">
        <v>84</v>
      </c>
      <c r="C32" s="162" t="s">
        <v>152</v>
      </c>
      <c r="D32" s="47">
        <f t="shared" si="4"/>
        <v>102</v>
      </c>
      <c r="E32" s="100">
        <f t="shared" si="6"/>
        <v>34</v>
      </c>
      <c r="F32" s="100">
        <f t="shared" si="5"/>
        <v>68</v>
      </c>
      <c r="G32" s="99" t="e">
        <f>#REF!-#REF!</f>
        <v>#REF!</v>
      </c>
      <c r="H32" s="100">
        <v>20</v>
      </c>
      <c r="I32" s="100"/>
      <c r="J32" s="108"/>
      <c r="K32" s="108"/>
      <c r="L32" s="108"/>
      <c r="M32" s="108"/>
      <c r="N32" s="109">
        <v>68</v>
      </c>
      <c r="O32" s="100"/>
      <c r="P32" s="114"/>
      <c r="Q32" s="77"/>
    </row>
    <row r="33" spans="1:19" s="6" customFormat="1" ht="9.75" customHeight="1">
      <c r="A33" s="39" t="s">
        <v>183</v>
      </c>
      <c r="B33" s="36" t="s">
        <v>186</v>
      </c>
      <c r="C33" s="162" t="s">
        <v>196</v>
      </c>
      <c r="D33" s="47">
        <f>E33+F33</f>
        <v>75</v>
      </c>
      <c r="E33" s="100">
        <f>F33/2</f>
        <v>25</v>
      </c>
      <c r="F33" s="100">
        <f>J33+K33+L33+M33+N33+O33</f>
        <v>50</v>
      </c>
      <c r="G33" s="99" t="e">
        <f>#REF!-#REF!</f>
        <v>#REF!</v>
      </c>
      <c r="H33" s="100">
        <v>30</v>
      </c>
      <c r="I33" s="100"/>
      <c r="J33" s="108"/>
      <c r="K33" s="108">
        <v>50</v>
      </c>
      <c r="L33" s="108"/>
      <c r="M33" s="108"/>
      <c r="N33" s="108"/>
      <c r="O33" s="100"/>
      <c r="P33" s="114"/>
      <c r="Q33" s="77"/>
      <c r="S33" s="102"/>
    </row>
    <row r="34" spans="1:17" s="6" customFormat="1" ht="9.75" customHeight="1">
      <c r="A34" s="39" t="s">
        <v>184</v>
      </c>
      <c r="B34" s="36" t="s">
        <v>193</v>
      </c>
      <c r="C34" s="162" t="s">
        <v>196</v>
      </c>
      <c r="D34" s="47">
        <f>E34+F34</f>
        <v>183</v>
      </c>
      <c r="E34" s="100">
        <f>F34/2</f>
        <v>61</v>
      </c>
      <c r="F34" s="100">
        <f>J34+K34+L34+M34+N34+O34</f>
        <v>122</v>
      </c>
      <c r="G34" s="99" t="e">
        <f>#REF!-#REF!</f>
        <v>#REF!</v>
      </c>
      <c r="H34" s="100">
        <v>30</v>
      </c>
      <c r="I34" s="100"/>
      <c r="J34" s="108"/>
      <c r="K34" s="108"/>
      <c r="L34" s="108"/>
      <c r="M34" s="108"/>
      <c r="N34" s="108">
        <v>80</v>
      </c>
      <c r="O34" s="100">
        <v>42</v>
      </c>
      <c r="P34" s="114"/>
      <c r="Q34" s="77"/>
    </row>
    <row r="35" spans="1:17" s="6" customFormat="1" ht="9.75" customHeight="1">
      <c r="A35" s="39" t="s">
        <v>185</v>
      </c>
      <c r="B35" s="36" t="s">
        <v>187</v>
      </c>
      <c r="C35" s="162" t="s">
        <v>196</v>
      </c>
      <c r="D35" s="47">
        <f>E35+F35</f>
        <v>150</v>
      </c>
      <c r="E35" s="100">
        <f>F35/2</f>
        <v>50</v>
      </c>
      <c r="F35" s="100">
        <f>J35+K35+L35+M35+N35+O35</f>
        <v>100</v>
      </c>
      <c r="G35" s="99" t="e">
        <f>#REF!-#REF!</f>
        <v>#REF!</v>
      </c>
      <c r="H35" s="100">
        <v>20</v>
      </c>
      <c r="I35" s="100"/>
      <c r="J35" s="108"/>
      <c r="K35" s="108"/>
      <c r="L35" s="108"/>
      <c r="M35" s="108"/>
      <c r="N35" s="108">
        <v>100</v>
      </c>
      <c r="O35" s="100"/>
      <c r="P35" s="114"/>
      <c r="Q35" s="77"/>
    </row>
    <row r="36" spans="1:17" s="6" customFormat="1" ht="9.75" customHeight="1">
      <c r="A36" s="39" t="s">
        <v>213</v>
      </c>
      <c r="B36" s="190" t="s">
        <v>214</v>
      </c>
      <c r="C36" s="175" t="s">
        <v>152</v>
      </c>
      <c r="D36" s="100">
        <v>84</v>
      </c>
      <c r="E36" s="100">
        <v>28</v>
      </c>
      <c r="F36" s="100">
        <v>56</v>
      </c>
      <c r="G36" s="99"/>
      <c r="H36" s="100">
        <v>14</v>
      </c>
      <c r="I36" s="108"/>
      <c r="J36" s="108"/>
      <c r="K36" s="108"/>
      <c r="L36" s="108">
        <v>56</v>
      </c>
      <c r="M36" s="108"/>
      <c r="N36" s="108"/>
      <c r="O36" s="100"/>
      <c r="P36" s="114"/>
      <c r="Q36" s="77"/>
    </row>
    <row r="37" spans="1:16" s="6" customFormat="1" ht="9.75" customHeight="1">
      <c r="A37" s="140" t="s">
        <v>101</v>
      </c>
      <c r="B37" s="141" t="s">
        <v>102</v>
      </c>
      <c r="C37" s="143" t="s">
        <v>226</v>
      </c>
      <c r="D37" s="137">
        <f>D38+D44+D49</f>
        <v>2418</v>
      </c>
      <c r="E37" s="137">
        <f>E38+E44+E49</f>
        <v>506</v>
      </c>
      <c r="F37" s="137">
        <f>F38+F44+F49</f>
        <v>1912</v>
      </c>
      <c r="G37" s="137" t="e">
        <f>#REF!-#REF!</f>
        <v>#REF!</v>
      </c>
      <c r="H37" s="137">
        <f>H38+H44+H49</f>
        <v>336</v>
      </c>
      <c r="I37" s="137">
        <f aca="true" t="shared" si="7" ref="I37:O37">I38+I44+I49</f>
        <v>40</v>
      </c>
      <c r="J37" s="137">
        <f t="shared" si="7"/>
        <v>180</v>
      </c>
      <c r="K37" s="137">
        <f t="shared" si="7"/>
        <v>452</v>
      </c>
      <c r="L37" s="137">
        <f t="shared" si="7"/>
        <v>90</v>
      </c>
      <c r="M37" s="137">
        <f t="shared" si="7"/>
        <v>624</v>
      </c>
      <c r="N37" s="137">
        <f t="shared" si="7"/>
        <v>144</v>
      </c>
      <c r="O37" s="137">
        <f t="shared" si="7"/>
        <v>422</v>
      </c>
      <c r="P37" s="117"/>
    </row>
    <row r="38" spans="1:16" s="6" customFormat="1" ht="9.75" customHeight="1">
      <c r="A38" s="144" t="s">
        <v>103</v>
      </c>
      <c r="B38" s="145" t="s">
        <v>167</v>
      </c>
      <c r="C38" s="191" t="s">
        <v>210</v>
      </c>
      <c r="D38" s="137">
        <f>D39+D40+D42+D43</f>
        <v>891</v>
      </c>
      <c r="E38" s="137">
        <f>E39+E40+E41+E43</f>
        <v>177</v>
      </c>
      <c r="F38" s="137">
        <f>F39+F40+F42+F43</f>
        <v>714</v>
      </c>
      <c r="G38" s="137" t="e">
        <f>#REF!-#REF!</f>
        <v>#REF!</v>
      </c>
      <c r="H38" s="137">
        <f>SUM(H39:H43)</f>
        <v>120</v>
      </c>
      <c r="I38" s="137">
        <f aca="true" t="shared" si="8" ref="I38:O38">SUM(I39:I43)</f>
        <v>20</v>
      </c>
      <c r="J38" s="137">
        <f t="shared" si="8"/>
        <v>0</v>
      </c>
      <c r="K38" s="137">
        <f t="shared" si="8"/>
        <v>0</v>
      </c>
      <c r="L38" s="137">
        <f t="shared" si="8"/>
        <v>90</v>
      </c>
      <c r="M38" s="137">
        <f t="shared" si="8"/>
        <v>624</v>
      </c>
      <c r="N38" s="137">
        <f t="shared" si="8"/>
        <v>0</v>
      </c>
      <c r="O38" s="137">
        <f t="shared" si="8"/>
        <v>0</v>
      </c>
      <c r="P38" s="114"/>
    </row>
    <row r="39" spans="1:17" s="6" customFormat="1" ht="9.75" customHeight="1">
      <c r="A39" s="35" t="s">
        <v>129</v>
      </c>
      <c r="B39" s="36" t="s">
        <v>168</v>
      </c>
      <c r="C39" s="162" t="s">
        <v>196</v>
      </c>
      <c r="D39" s="47">
        <f>E39+F39</f>
        <v>135</v>
      </c>
      <c r="E39" s="100">
        <f>F39/2</f>
        <v>45</v>
      </c>
      <c r="F39" s="100">
        <f>J38+K39+L39+M39+N39+O39</f>
        <v>90</v>
      </c>
      <c r="G39" s="99" t="e">
        <f>#REF!-#REF!</f>
        <v>#REF!</v>
      </c>
      <c r="H39" s="100">
        <v>40</v>
      </c>
      <c r="I39" s="344">
        <v>20</v>
      </c>
      <c r="J39" s="108"/>
      <c r="K39" s="108"/>
      <c r="L39" s="108">
        <v>90</v>
      </c>
      <c r="M39" s="108"/>
      <c r="N39" s="109"/>
      <c r="O39" s="100"/>
      <c r="P39" s="119"/>
      <c r="Q39" s="59"/>
    </row>
    <row r="40" spans="1:17" s="6" customFormat="1" ht="16.5" customHeight="1">
      <c r="A40" s="35" t="s">
        <v>130</v>
      </c>
      <c r="B40" s="38" t="s">
        <v>169</v>
      </c>
      <c r="C40" s="162" t="s">
        <v>196</v>
      </c>
      <c r="D40" s="47">
        <f>E40+F40</f>
        <v>396</v>
      </c>
      <c r="E40" s="100">
        <f>F40/2</f>
        <v>132</v>
      </c>
      <c r="F40" s="100">
        <f>J40+K40+L40+M40+N40+O40</f>
        <v>264</v>
      </c>
      <c r="G40" s="99" t="e">
        <f>#REF!-#REF!</f>
        <v>#REF!</v>
      </c>
      <c r="H40" s="112">
        <v>80</v>
      </c>
      <c r="I40" s="345"/>
      <c r="J40" s="108"/>
      <c r="K40" s="111"/>
      <c r="L40" s="108"/>
      <c r="M40" s="108">
        <v>264</v>
      </c>
      <c r="N40" s="109"/>
      <c r="O40" s="100"/>
      <c r="P40" s="119"/>
      <c r="Q40" s="59"/>
    </row>
    <row r="41" spans="1:17" s="6" customFormat="1" ht="14.25" customHeight="1" hidden="1">
      <c r="A41" s="35"/>
      <c r="B41" s="38"/>
      <c r="C41" s="184"/>
      <c r="D41" s="47"/>
      <c r="E41" s="100"/>
      <c r="F41" s="100"/>
      <c r="G41" s="99"/>
      <c r="H41" s="112"/>
      <c r="I41" s="180"/>
      <c r="J41" s="108"/>
      <c r="K41" s="111"/>
      <c r="L41" s="108"/>
      <c r="M41" s="108"/>
      <c r="N41" s="109"/>
      <c r="O41" s="100"/>
      <c r="P41" s="119"/>
      <c r="Q41" s="59"/>
    </row>
    <row r="42" spans="1:17" s="6" customFormat="1" ht="14.25" customHeight="1">
      <c r="A42" s="35" t="s">
        <v>224</v>
      </c>
      <c r="B42" s="48" t="s">
        <v>106</v>
      </c>
      <c r="C42" s="162" t="s">
        <v>152</v>
      </c>
      <c r="D42" s="201">
        <v>108</v>
      </c>
      <c r="E42" s="201"/>
      <c r="F42" s="201">
        <v>108</v>
      </c>
      <c r="G42" s="202"/>
      <c r="H42" s="203"/>
      <c r="I42" s="204"/>
      <c r="J42" s="196"/>
      <c r="K42" s="205"/>
      <c r="L42" s="196"/>
      <c r="M42" s="196">
        <v>108</v>
      </c>
      <c r="N42" s="109"/>
      <c r="O42" s="100"/>
      <c r="P42" s="119"/>
      <c r="Q42" s="59"/>
    </row>
    <row r="43" spans="1:16" s="6" customFormat="1" ht="17.25" customHeight="1">
      <c r="A43" s="35" t="s">
        <v>131</v>
      </c>
      <c r="B43" s="38" t="s">
        <v>192</v>
      </c>
      <c r="C43" s="162" t="s">
        <v>152</v>
      </c>
      <c r="D43" s="201">
        <f>E43+F43</f>
        <v>252</v>
      </c>
      <c r="E43" s="201"/>
      <c r="F43" s="201">
        <v>252</v>
      </c>
      <c r="G43" s="202" t="e">
        <f>#REF!-#REF!</f>
        <v>#REF!</v>
      </c>
      <c r="H43" s="203"/>
      <c r="I43" s="206"/>
      <c r="J43" s="196"/>
      <c r="K43" s="205"/>
      <c r="L43" s="196"/>
      <c r="M43" s="196">
        <v>252</v>
      </c>
      <c r="N43" s="109"/>
      <c r="O43" s="100"/>
      <c r="P43" s="114"/>
    </row>
    <row r="44" spans="1:16" s="6" customFormat="1" ht="20.25" customHeight="1">
      <c r="A44" s="157" t="s">
        <v>104</v>
      </c>
      <c r="B44" s="158" t="s">
        <v>170</v>
      </c>
      <c r="C44" s="191" t="s">
        <v>210</v>
      </c>
      <c r="D44" s="159">
        <f>D45+D46+D47+D48</f>
        <v>723</v>
      </c>
      <c r="E44" s="159">
        <f>E45+E46+E47+E48</f>
        <v>157</v>
      </c>
      <c r="F44" s="159">
        <f>F45+F46+F47+F48</f>
        <v>566</v>
      </c>
      <c r="G44" s="159" t="e">
        <f aca="true" t="shared" si="9" ref="G44:O44">G45+G46+G47+G48</f>
        <v>#REF!</v>
      </c>
      <c r="H44" s="159">
        <f t="shared" si="9"/>
        <v>100</v>
      </c>
      <c r="I44" s="159">
        <f t="shared" si="9"/>
        <v>20</v>
      </c>
      <c r="J44" s="159">
        <f t="shared" si="9"/>
        <v>0</v>
      </c>
      <c r="K44" s="159">
        <f t="shared" si="9"/>
        <v>0</v>
      </c>
      <c r="L44" s="159">
        <f t="shared" si="9"/>
        <v>0</v>
      </c>
      <c r="M44" s="159">
        <f t="shared" si="9"/>
        <v>0</v>
      </c>
      <c r="N44" s="159">
        <f t="shared" si="9"/>
        <v>144</v>
      </c>
      <c r="O44" s="159">
        <f t="shared" si="9"/>
        <v>422</v>
      </c>
      <c r="P44" s="121"/>
    </row>
    <row r="45" spans="1:16" s="6" customFormat="1" ht="22.5">
      <c r="A45" s="35" t="s">
        <v>132</v>
      </c>
      <c r="B45" s="36" t="s">
        <v>171</v>
      </c>
      <c r="C45" s="162" t="s">
        <v>211</v>
      </c>
      <c r="D45" s="47">
        <f>E45+F45</f>
        <v>216</v>
      </c>
      <c r="E45" s="100">
        <f>F45/2</f>
        <v>72</v>
      </c>
      <c r="F45" s="100">
        <f>J45+K45+L45+M45+N45+O45</f>
        <v>144</v>
      </c>
      <c r="G45" s="99" t="e">
        <f>#REF!-#REF!</f>
        <v>#REF!</v>
      </c>
      <c r="H45" s="100">
        <v>60</v>
      </c>
      <c r="I45" s="344">
        <v>20</v>
      </c>
      <c r="J45" s="108"/>
      <c r="K45" s="108"/>
      <c r="L45" s="108"/>
      <c r="M45" s="108"/>
      <c r="N45" s="109">
        <v>144</v>
      </c>
      <c r="O45" s="100"/>
      <c r="P45" s="114"/>
    </row>
    <row r="46" spans="1:16" s="6" customFormat="1" ht="12.75">
      <c r="A46" s="35" t="s">
        <v>146</v>
      </c>
      <c r="B46" s="36" t="s">
        <v>172</v>
      </c>
      <c r="C46" s="162" t="s">
        <v>196</v>
      </c>
      <c r="D46" s="47">
        <f>E46+F46</f>
        <v>255</v>
      </c>
      <c r="E46" s="100">
        <f>F46/2</f>
        <v>85</v>
      </c>
      <c r="F46" s="100">
        <f>J46+K46+L46+M46+N46+O46</f>
        <v>170</v>
      </c>
      <c r="G46" s="99" t="e">
        <f>#REF!-#REF!</f>
        <v>#REF!</v>
      </c>
      <c r="H46" s="100">
        <v>40</v>
      </c>
      <c r="I46" s="345"/>
      <c r="J46" s="108"/>
      <c r="K46" s="108"/>
      <c r="L46" s="108"/>
      <c r="M46" s="108"/>
      <c r="N46" s="109"/>
      <c r="O46" s="100">
        <v>170</v>
      </c>
      <c r="P46" s="114"/>
    </row>
    <row r="47" spans="1:16" s="6" customFormat="1" ht="9.75" customHeight="1">
      <c r="A47" s="35" t="s">
        <v>133</v>
      </c>
      <c r="B47" s="48" t="s">
        <v>106</v>
      </c>
      <c r="C47" s="162" t="s">
        <v>152</v>
      </c>
      <c r="D47" s="47">
        <f>E47+F47</f>
        <v>108</v>
      </c>
      <c r="E47" s="100"/>
      <c r="F47" s="100">
        <f>J47+K47+L47+M47+N47+O47</f>
        <v>108</v>
      </c>
      <c r="G47" s="99" t="e">
        <f>#REF!-#REF!</f>
        <v>#REF!</v>
      </c>
      <c r="H47" s="112"/>
      <c r="I47" s="120"/>
      <c r="J47" s="108"/>
      <c r="K47" s="111"/>
      <c r="L47" s="108"/>
      <c r="M47" s="108"/>
      <c r="N47" s="109"/>
      <c r="O47" s="100">
        <v>108</v>
      </c>
      <c r="P47" s="121"/>
    </row>
    <row r="48" spans="1:16" s="6" customFormat="1" ht="9.75" customHeight="1">
      <c r="A48" s="35" t="s">
        <v>134</v>
      </c>
      <c r="B48" s="61" t="s">
        <v>192</v>
      </c>
      <c r="C48" s="162" t="s">
        <v>152</v>
      </c>
      <c r="D48" s="47">
        <f>E48+F48</f>
        <v>144</v>
      </c>
      <c r="E48" s="100"/>
      <c r="F48" s="100">
        <f>J48+K48+L48+M48+N48+O48</f>
        <v>144</v>
      </c>
      <c r="G48" s="99" t="e">
        <f>#REF!-#REF!</f>
        <v>#REF!</v>
      </c>
      <c r="H48" s="112"/>
      <c r="I48" s="120"/>
      <c r="J48" s="108"/>
      <c r="K48" s="111"/>
      <c r="L48" s="108"/>
      <c r="M48" s="108"/>
      <c r="N48" s="109"/>
      <c r="O48" s="100">
        <v>144</v>
      </c>
      <c r="P48" s="121"/>
    </row>
    <row r="49" spans="1:16" s="6" customFormat="1" ht="22.5">
      <c r="A49" s="160" t="s">
        <v>105</v>
      </c>
      <c r="B49" s="161" t="s">
        <v>223</v>
      </c>
      <c r="C49" s="191" t="s">
        <v>210</v>
      </c>
      <c r="D49" s="159">
        <f>SUM(D50:D55)</f>
        <v>804</v>
      </c>
      <c r="E49" s="159">
        <f>SUM(E50:E55)</f>
        <v>172</v>
      </c>
      <c r="F49" s="159">
        <f>SUM(F50:F55)</f>
        <v>632</v>
      </c>
      <c r="G49" s="159" t="e">
        <f aca="true" t="shared" si="10" ref="G49:O49">SUM(G50:G55)</f>
        <v>#REF!</v>
      </c>
      <c r="H49" s="159">
        <f t="shared" si="10"/>
        <v>116</v>
      </c>
      <c r="I49" s="159">
        <f t="shared" si="10"/>
        <v>0</v>
      </c>
      <c r="J49" s="159">
        <f t="shared" si="10"/>
        <v>180</v>
      </c>
      <c r="K49" s="159">
        <f t="shared" si="10"/>
        <v>452</v>
      </c>
      <c r="L49" s="159">
        <f t="shared" si="10"/>
        <v>0</v>
      </c>
      <c r="M49" s="159">
        <f t="shared" si="10"/>
        <v>0</v>
      </c>
      <c r="N49" s="159">
        <f t="shared" si="10"/>
        <v>0</v>
      </c>
      <c r="O49" s="159">
        <f t="shared" si="10"/>
        <v>0</v>
      </c>
      <c r="P49" s="113"/>
    </row>
    <row r="50" spans="1:16" s="6" customFormat="1" ht="22.5">
      <c r="A50" s="35" t="s">
        <v>147</v>
      </c>
      <c r="B50" s="38" t="s">
        <v>188</v>
      </c>
      <c r="C50" s="162" t="s">
        <v>196</v>
      </c>
      <c r="D50" s="47">
        <f aca="true" t="shared" si="11" ref="D50:D55">E50+F50</f>
        <v>162</v>
      </c>
      <c r="E50" s="100">
        <f>F50/2</f>
        <v>54</v>
      </c>
      <c r="F50" s="100">
        <f>J50+K50+L50+M50+N50+O50</f>
        <v>108</v>
      </c>
      <c r="G50" s="99"/>
      <c r="H50" s="112">
        <v>40</v>
      </c>
      <c r="I50" s="120"/>
      <c r="J50" s="108">
        <v>108</v>
      </c>
      <c r="K50" s="111"/>
      <c r="L50" s="108"/>
      <c r="M50" s="108"/>
      <c r="N50" s="109"/>
      <c r="O50" s="100"/>
      <c r="P50" s="114"/>
    </row>
    <row r="51" spans="1:16" s="6" customFormat="1" ht="33.75">
      <c r="A51" s="35" t="s">
        <v>177</v>
      </c>
      <c r="B51" s="38" t="s">
        <v>189</v>
      </c>
      <c r="C51" s="162" t="s">
        <v>152</v>
      </c>
      <c r="D51" s="47">
        <f t="shared" si="11"/>
        <v>60</v>
      </c>
      <c r="E51" s="100">
        <f>F51/2</f>
        <v>20</v>
      </c>
      <c r="F51" s="100">
        <f>J51+K51+L51+M51+N51+O51</f>
        <v>40</v>
      </c>
      <c r="G51" s="99"/>
      <c r="H51" s="112">
        <v>16</v>
      </c>
      <c r="I51" s="120"/>
      <c r="J51" s="108"/>
      <c r="K51" s="111">
        <v>40</v>
      </c>
      <c r="L51" s="108"/>
      <c r="M51" s="108"/>
      <c r="N51" s="109"/>
      <c r="O51" s="100"/>
      <c r="P51" s="114"/>
    </row>
    <row r="52" spans="1:16" s="6" customFormat="1" ht="22.5">
      <c r="A52" s="35" t="s">
        <v>178</v>
      </c>
      <c r="B52" s="38" t="s">
        <v>190</v>
      </c>
      <c r="C52" s="162" t="s">
        <v>152</v>
      </c>
      <c r="D52" s="47">
        <f t="shared" si="11"/>
        <v>108</v>
      </c>
      <c r="E52" s="100">
        <f>F52/2</f>
        <v>36</v>
      </c>
      <c r="F52" s="100">
        <f>J52+K52+L52+M52+N52+O52</f>
        <v>72</v>
      </c>
      <c r="G52" s="99"/>
      <c r="H52" s="112">
        <v>20</v>
      </c>
      <c r="I52" s="120"/>
      <c r="J52" s="108"/>
      <c r="K52" s="111">
        <v>72</v>
      </c>
      <c r="L52" s="108"/>
      <c r="M52" s="108"/>
      <c r="N52" s="109"/>
      <c r="O52" s="100"/>
      <c r="P52" s="114"/>
    </row>
    <row r="53" spans="1:16" s="6" customFormat="1" ht="22.5">
      <c r="A53" s="35" t="s">
        <v>180</v>
      </c>
      <c r="B53" s="38" t="s">
        <v>191</v>
      </c>
      <c r="C53" s="162" t="s">
        <v>196</v>
      </c>
      <c r="D53" s="47">
        <f t="shared" si="11"/>
        <v>186</v>
      </c>
      <c r="E53" s="100">
        <f>F53/2</f>
        <v>62</v>
      </c>
      <c r="F53" s="100">
        <f>J53+K53+L53+M53+N53+O53</f>
        <v>124</v>
      </c>
      <c r="G53" s="99"/>
      <c r="H53" s="112">
        <v>40</v>
      </c>
      <c r="I53" s="120"/>
      <c r="J53" s="108"/>
      <c r="K53" s="111">
        <v>124</v>
      </c>
      <c r="L53" s="108"/>
      <c r="M53" s="108"/>
      <c r="N53" s="109"/>
      <c r="O53" s="100"/>
      <c r="P53" s="114"/>
    </row>
    <row r="54" spans="1:121" s="7" customFormat="1" ht="12.75">
      <c r="A54" s="53" t="s">
        <v>135</v>
      </c>
      <c r="B54" s="48" t="s">
        <v>106</v>
      </c>
      <c r="C54" s="162" t="s">
        <v>215</v>
      </c>
      <c r="D54" s="47">
        <f t="shared" si="11"/>
        <v>144</v>
      </c>
      <c r="E54" s="100"/>
      <c r="F54" s="100">
        <v>144</v>
      </c>
      <c r="G54" s="99" t="e">
        <f>#REF!-#REF!</f>
        <v>#REF!</v>
      </c>
      <c r="H54" s="100"/>
      <c r="I54" s="118"/>
      <c r="J54" s="108">
        <v>72</v>
      </c>
      <c r="K54" s="108">
        <v>72</v>
      </c>
      <c r="L54" s="108"/>
      <c r="M54" s="108"/>
      <c r="N54" s="109"/>
      <c r="O54" s="100"/>
      <c r="P54" s="104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</row>
    <row r="55" spans="1:16" s="6" customFormat="1" ht="12.75">
      <c r="A55" s="35" t="s">
        <v>179</v>
      </c>
      <c r="B55" s="61" t="s">
        <v>192</v>
      </c>
      <c r="C55" s="162" t="s">
        <v>152</v>
      </c>
      <c r="D55" s="47">
        <f t="shared" si="11"/>
        <v>144</v>
      </c>
      <c r="E55" s="100"/>
      <c r="F55" s="100">
        <v>144</v>
      </c>
      <c r="G55" s="99"/>
      <c r="H55" s="100"/>
      <c r="I55" s="118"/>
      <c r="J55" s="108"/>
      <c r="K55" s="108">
        <v>144</v>
      </c>
      <c r="L55" s="108"/>
      <c r="M55" s="108"/>
      <c r="N55" s="109"/>
      <c r="O55" s="100"/>
      <c r="P55" s="114"/>
    </row>
    <row r="56" spans="1:16" s="6" customFormat="1" ht="12.75" hidden="1">
      <c r="A56" s="150"/>
      <c r="B56" s="156"/>
      <c r="C56" s="163"/>
      <c r="D56" s="152"/>
      <c r="E56" s="152"/>
      <c r="F56" s="152"/>
      <c r="G56" s="152"/>
      <c r="H56" s="152"/>
      <c r="I56" s="152"/>
      <c r="J56" s="166"/>
      <c r="K56" s="166"/>
      <c r="L56" s="166"/>
      <c r="M56" s="166"/>
      <c r="N56" s="166"/>
      <c r="O56" s="152"/>
      <c r="P56" s="114"/>
    </row>
    <row r="57" spans="1:16" s="6" customFormat="1" ht="9.75" customHeight="1">
      <c r="A57" s="150"/>
      <c r="B57" s="151" t="s">
        <v>64</v>
      </c>
      <c r="C57" s="185" t="s">
        <v>229</v>
      </c>
      <c r="D57" s="152">
        <f aca="true" t="shared" si="12" ref="D57:O57">D10+D17+D21</f>
        <v>5436</v>
      </c>
      <c r="E57" s="152">
        <f t="shared" si="12"/>
        <v>1512</v>
      </c>
      <c r="F57" s="152">
        <f t="shared" si="12"/>
        <v>3924</v>
      </c>
      <c r="G57" s="152" t="e">
        <f t="shared" si="12"/>
        <v>#REF!</v>
      </c>
      <c r="H57" s="152">
        <f t="shared" si="12"/>
        <v>1174</v>
      </c>
      <c r="I57" s="152">
        <f t="shared" si="12"/>
        <v>40</v>
      </c>
      <c r="J57" s="152">
        <f t="shared" si="12"/>
        <v>576</v>
      </c>
      <c r="K57" s="152">
        <f t="shared" si="12"/>
        <v>828</v>
      </c>
      <c r="L57" s="152">
        <f t="shared" si="12"/>
        <v>576</v>
      </c>
      <c r="M57" s="152">
        <f t="shared" si="12"/>
        <v>864</v>
      </c>
      <c r="N57" s="152">
        <f t="shared" si="12"/>
        <v>468</v>
      </c>
      <c r="O57" s="152">
        <f t="shared" si="12"/>
        <v>612</v>
      </c>
      <c r="P57" s="104"/>
    </row>
    <row r="58" spans="1:16" s="6" customFormat="1" ht="9.75" customHeight="1">
      <c r="A58" s="150"/>
      <c r="B58" s="151" t="s">
        <v>155</v>
      </c>
      <c r="C58" s="164"/>
      <c r="D58" s="152"/>
      <c r="E58" s="153"/>
      <c r="F58" s="153"/>
      <c r="G58" s="152"/>
      <c r="H58" s="152"/>
      <c r="I58" s="152"/>
      <c r="J58" s="154">
        <f aca="true" t="shared" si="13" ref="J58:O58">J57/J7</f>
        <v>36</v>
      </c>
      <c r="K58" s="154">
        <f t="shared" si="13"/>
        <v>36</v>
      </c>
      <c r="L58" s="154">
        <f t="shared" si="13"/>
        <v>36</v>
      </c>
      <c r="M58" s="154">
        <f t="shared" si="13"/>
        <v>36</v>
      </c>
      <c r="N58" s="154">
        <f t="shared" si="13"/>
        <v>36</v>
      </c>
      <c r="O58" s="154">
        <f t="shared" si="13"/>
        <v>36</v>
      </c>
      <c r="P58" s="104"/>
    </row>
    <row r="59" spans="1:16" s="6" customFormat="1" ht="12.75">
      <c r="A59" s="146" t="s">
        <v>136</v>
      </c>
      <c r="B59" s="147" t="s">
        <v>137</v>
      </c>
      <c r="C59" s="162" t="s">
        <v>152</v>
      </c>
      <c r="D59" s="100"/>
      <c r="E59" s="112"/>
      <c r="F59" s="112"/>
      <c r="G59" s="99"/>
      <c r="H59" s="101"/>
      <c r="I59" s="107"/>
      <c r="J59" s="108"/>
      <c r="K59" s="108"/>
      <c r="L59" s="108"/>
      <c r="M59" s="108"/>
      <c r="N59" s="109"/>
      <c r="O59" s="100" t="s">
        <v>154</v>
      </c>
      <c r="P59" s="104"/>
    </row>
    <row r="60" spans="1:16" s="6" customFormat="1" ht="12">
      <c r="A60" s="146" t="s">
        <v>138</v>
      </c>
      <c r="B60" s="148" t="s">
        <v>139</v>
      </c>
      <c r="C60" s="149"/>
      <c r="D60" s="100"/>
      <c r="E60" s="100"/>
      <c r="F60" s="100"/>
      <c r="G60" s="99"/>
      <c r="H60" s="101"/>
      <c r="I60" s="100"/>
      <c r="J60" s="108"/>
      <c r="K60" s="108"/>
      <c r="L60" s="108"/>
      <c r="M60" s="108"/>
      <c r="N60" s="109"/>
      <c r="O60" s="100" t="s">
        <v>153</v>
      </c>
      <c r="P60" s="104"/>
    </row>
    <row r="61" spans="1:16" s="6" customFormat="1" ht="12">
      <c r="A61" s="35"/>
      <c r="B61" s="52"/>
      <c r="C61" s="55"/>
      <c r="D61" s="34"/>
      <c r="E61" s="100"/>
      <c r="F61" s="100"/>
      <c r="G61" s="100"/>
      <c r="H61" s="100"/>
      <c r="I61" s="100"/>
      <c r="J61" s="108"/>
      <c r="K61" s="108"/>
      <c r="L61" s="108"/>
      <c r="M61" s="108"/>
      <c r="N61" s="109"/>
      <c r="O61" s="100"/>
      <c r="P61" s="104"/>
    </row>
    <row r="62" spans="1:23" s="6" customFormat="1" ht="21" customHeight="1">
      <c r="A62" s="329" t="s">
        <v>230</v>
      </c>
      <c r="B62" s="330"/>
      <c r="C62" s="330"/>
      <c r="D62" s="331"/>
      <c r="E62" s="122"/>
      <c r="F62" s="332" t="s">
        <v>64</v>
      </c>
      <c r="G62" s="170"/>
      <c r="H62" s="323" t="s">
        <v>140</v>
      </c>
      <c r="I62" s="324"/>
      <c r="J62" s="99">
        <v>504</v>
      </c>
      <c r="K62" s="99">
        <v>612</v>
      </c>
      <c r="L62" s="99">
        <v>576</v>
      </c>
      <c r="M62" s="99">
        <v>504</v>
      </c>
      <c r="N62" s="99">
        <v>468</v>
      </c>
      <c r="O62" s="99">
        <v>360</v>
      </c>
      <c r="P62" s="123"/>
      <c r="T62" s="325"/>
      <c r="U62" s="325"/>
      <c r="V62" s="325"/>
      <c r="W62" s="325"/>
    </row>
    <row r="63" spans="1:23" s="6" customFormat="1" ht="21.75" customHeight="1">
      <c r="A63" s="338" t="s">
        <v>139</v>
      </c>
      <c r="B63" s="339"/>
      <c r="C63" s="339"/>
      <c r="D63" s="340"/>
      <c r="E63" s="124"/>
      <c r="F63" s="333"/>
      <c r="G63" s="170"/>
      <c r="H63" s="323" t="s">
        <v>141</v>
      </c>
      <c r="I63" s="324"/>
      <c r="J63" s="99">
        <v>72</v>
      </c>
      <c r="K63" s="99">
        <v>72</v>
      </c>
      <c r="L63" s="99">
        <v>0</v>
      </c>
      <c r="M63" s="99">
        <v>108</v>
      </c>
      <c r="N63" s="99">
        <v>0</v>
      </c>
      <c r="O63" s="99">
        <v>108</v>
      </c>
      <c r="P63" s="104"/>
      <c r="T63" s="325"/>
      <c r="U63" s="325"/>
      <c r="V63" s="325"/>
      <c r="W63" s="325"/>
    </row>
    <row r="64" spans="1:23" ht="21" customHeight="1">
      <c r="A64" s="326" t="s">
        <v>156</v>
      </c>
      <c r="B64" s="327"/>
      <c r="C64" s="327"/>
      <c r="D64" s="328"/>
      <c r="E64" s="125"/>
      <c r="F64" s="333"/>
      <c r="G64" s="170"/>
      <c r="H64" s="323" t="s">
        <v>198</v>
      </c>
      <c r="I64" s="324"/>
      <c r="J64" s="99">
        <v>0</v>
      </c>
      <c r="K64" s="99">
        <v>144</v>
      </c>
      <c r="L64" s="99">
        <v>0</v>
      </c>
      <c r="M64" s="99">
        <v>252</v>
      </c>
      <c r="N64" s="99">
        <v>0</v>
      </c>
      <c r="O64" s="165">
        <v>144</v>
      </c>
      <c r="P64" s="126"/>
      <c r="S64" s="6"/>
      <c r="T64" s="325"/>
      <c r="U64" s="325"/>
      <c r="V64" s="325"/>
      <c r="W64" s="325"/>
    </row>
    <row r="65" spans="1:23" ht="21" customHeight="1">
      <c r="A65" s="167"/>
      <c r="B65" s="168"/>
      <c r="C65" s="168"/>
      <c r="D65" s="169"/>
      <c r="E65" s="125"/>
      <c r="F65" s="333"/>
      <c r="G65" s="170"/>
      <c r="H65" s="323" t="s">
        <v>199</v>
      </c>
      <c r="I65" s="324"/>
      <c r="J65" s="99"/>
      <c r="K65" s="99"/>
      <c r="L65" s="99"/>
      <c r="M65" s="99"/>
      <c r="N65" s="99"/>
      <c r="O65" s="165">
        <v>144</v>
      </c>
      <c r="P65" s="126"/>
      <c r="S65" s="6"/>
      <c r="T65" s="171"/>
      <c r="U65" s="171"/>
      <c r="V65" s="171"/>
      <c r="W65" s="171"/>
    </row>
    <row r="66" spans="1:23" ht="12.75" customHeight="1">
      <c r="A66" s="311" t="s">
        <v>216</v>
      </c>
      <c r="B66" s="312"/>
      <c r="C66" s="312"/>
      <c r="D66" s="313"/>
      <c r="E66" s="125"/>
      <c r="F66" s="333"/>
      <c r="G66" s="170"/>
      <c r="H66" s="323" t="s">
        <v>142</v>
      </c>
      <c r="I66" s="324"/>
      <c r="J66" s="183">
        <v>2</v>
      </c>
      <c r="K66" s="183">
        <v>6</v>
      </c>
      <c r="L66" s="183">
        <v>4</v>
      </c>
      <c r="M66" s="183">
        <v>3</v>
      </c>
      <c r="N66" s="183">
        <v>2</v>
      </c>
      <c r="O66" s="183">
        <v>3</v>
      </c>
      <c r="P66" s="126"/>
      <c r="S66" s="6"/>
      <c r="T66" s="325"/>
      <c r="U66" s="325"/>
      <c r="V66" s="325"/>
      <c r="W66" s="325"/>
    </row>
    <row r="67" spans="1:23" ht="12.75" customHeight="1">
      <c r="A67" s="341" t="s">
        <v>200</v>
      </c>
      <c r="B67" s="342"/>
      <c r="C67" s="342"/>
      <c r="D67" s="343"/>
      <c r="E67" s="125"/>
      <c r="F67" s="333"/>
      <c r="G67" s="170"/>
      <c r="H67" s="323" t="s">
        <v>144</v>
      </c>
      <c r="I67" s="324"/>
      <c r="J67" s="183">
        <v>1</v>
      </c>
      <c r="K67" s="183">
        <v>5</v>
      </c>
      <c r="L67" s="183">
        <v>2</v>
      </c>
      <c r="M67" s="183">
        <v>5</v>
      </c>
      <c r="N67" s="183">
        <v>2</v>
      </c>
      <c r="O67" s="207">
        <v>5</v>
      </c>
      <c r="P67" s="126"/>
      <c r="S67" s="6"/>
      <c r="T67" s="325"/>
      <c r="U67" s="325"/>
      <c r="V67" s="325"/>
      <c r="W67" s="325"/>
    </row>
    <row r="68" spans="1:23" ht="12.75" customHeight="1">
      <c r="A68" s="335" t="s">
        <v>201</v>
      </c>
      <c r="B68" s="336"/>
      <c r="C68" s="336"/>
      <c r="D68" s="337"/>
      <c r="E68" s="127"/>
      <c r="F68" s="334"/>
      <c r="G68" s="170"/>
      <c r="H68" s="323" t="s">
        <v>143</v>
      </c>
      <c r="I68" s="324"/>
      <c r="J68" s="207">
        <v>1</v>
      </c>
      <c r="K68" s="207">
        <v>1</v>
      </c>
      <c r="L68" s="207">
        <v>1</v>
      </c>
      <c r="M68" s="207">
        <v>1</v>
      </c>
      <c r="N68" s="207">
        <v>1</v>
      </c>
      <c r="O68" s="183">
        <v>1</v>
      </c>
      <c r="P68" s="126"/>
      <c r="S68" s="6"/>
      <c r="T68" s="325"/>
      <c r="U68" s="325"/>
      <c r="V68" s="325"/>
      <c r="W68" s="325"/>
    </row>
    <row r="71" ht="12.75">
      <c r="B71" s="73"/>
    </row>
    <row r="72" spans="2:3" ht="12.75">
      <c r="B72" s="73" t="s">
        <v>194</v>
      </c>
      <c r="C72" s="192">
        <v>0.5452</v>
      </c>
    </row>
    <row r="73" ht="12.75">
      <c r="B73" s="73"/>
    </row>
  </sheetData>
  <sheetProtection/>
  <mergeCells count="39">
    <mergeCell ref="T66:W66"/>
    <mergeCell ref="T67:W67"/>
    <mergeCell ref="I39:I40"/>
    <mergeCell ref="I45:I46"/>
    <mergeCell ref="T68:W68"/>
    <mergeCell ref="H62:I62"/>
    <mergeCell ref="H63:I63"/>
    <mergeCell ref="H64:I64"/>
    <mergeCell ref="H65:I65"/>
    <mergeCell ref="H67:I67"/>
    <mergeCell ref="H68:I68"/>
    <mergeCell ref="T62:W62"/>
    <mergeCell ref="T63:W63"/>
    <mergeCell ref="A64:D64"/>
    <mergeCell ref="A62:D62"/>
    <mergeCell ref="F62:F68"/>
    <mergeCell ref="A68:D68"/>
    <mergeCell ref="A63:D63"/>
    <mergeCell ref="T64:W64"/>
    <mergeCell ref="A67:D67"/>
    <mergeCell ref="A66:D66"/>
    <mergeCell ref="L4:M4"/>
    <mergeCell ref="J2:O3"/>
    <mergeCell ref="D3:D7"/>
    <mergeCell ref="N4:O4"/>
    <mergeCell ref="F4:F7"/>
    <mergeCell ref="G5:G7"/>
    <mergeCell ref="I5:I7"/>
    <mergeCell ref="H66:I66"/>
    <mergeCell ref="A1:O1"/>
    <mergeCell ref="H5:H7"/>
    <mergeCell ref="A2:A7"/>
    <mergeCell ref="B2:B7"/>
    <mergeCell ref="C2:C7"/>
    <mergeCell ref="D2:I2"/>
    <mergeCell ref="G4:I4"/>
    <mergeCell ref="E3:E7"/>
    <mergeCell ref="F3:I3"/>
    <mergeCell ref="J4:K4"/>
  </mergeCells>
  <printOptions/>
  <pageMargins left="0.7086614173228347" right="0.5118110236220472" top="0.5511811023622047" bottom="0.35433070866141736" header="0.31496062992125984" footer="0.31496062992125984"/>
  <pageSetup fitToHeight="0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K30" sqref="K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Пермикина Оксана</cp:lastModifiedBy>
  <cp:lastPrinted>2014-07-01T12:12:11Z</cp:lastPrinted>
  <dcterms:created xsi:type="dcterms:W3CDTF">2000-06-29T10:31:41Z</dcterms:created>
  <dcterms:modified xsi:type="dcterms:W3CDTF">2018-03-15T08:50:42Z</dcterms:modified>
  <cp:category/>
  <cp:version/>
  <cp:contentType/>
  <cp:contentStatus/>
</cp:coreProperties>
</file>